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simo/Downloads/"/>
    </mc:Choice>
  </mc:AlternateContent>
  <xr:revisionPtr revIDLastSave="0" documentId="8_{4658ADFD-676A-634D-8CF1-B59BF998CEBB}" xr6:coauthVersionLast="32" xr6:coauthVersionMax="32" xr10:uidLastSave="{00000000-0000-0000-0000-000000000000}"/>
  <bookViews>
    <workbookView xWindow="0" yWindow="440" windowWidth="15480" windowHeight="8200" activeTab="1"/>
  </bookViews>
  <sheets>
    <sheet name="Foglio_1" sheetId="1" r:id="rId1"/>
    <sheet name="Foglio2" sheetId="2" r:id="rId2"/>
    <sheet name="Foglio3" sheetId="3" r:id="rId3"/>
    <sheet name="Foglio4" sheetId="4" r:id="rId4"/>
    <sheet name="Foglio4_(2)" sheetId="5" r:id="rId5"/>
    <sheet name="Dati_per_grafici" sheetId="6" r:id="rId6"/>
    <sheet name="Andamento_anno_corrente" sheetId="7" r:id="rId7"/>
  </sheets>
  <definedNames>
    <definedName name="SHARED_FORMULA_4_74_4_74_0">"([.E74]/[.E73])"</definedName>
    <definedName name="SHARED_FORMULA_4_74_4_74_1">"([.E74]/[.E73])"</definedName>
    <definedName name="SHARED_FORMULA_43_1_43_1_0">"SUMIF([.C2:.AO2];""&gt;=0,00"")"</definedName>
    <definedName name="SHARED_FORMULA_43_26_43_26_0">"SUMIF([.C27:.AO27];""&gt;=0,00"")"</definedName>
    <definedName name="SHARED_FORMULA_43_4_43_4_1">"SUMIF([.C5:.AO5];""&gt;=0,00"")"</definedName>
    <definedName name="SHARED_FORMULA_44_2_44_2_0">"COUNTIF([.C3:.AO3];""&gt;=0,00"")"</definedName>
    <definedName name="SHARED_FORMULA_44_2_44_2_1">"COUNTIF([.C3:.AO3];""&gt;=0,00"")"</definedName>
    <definedName name="SHARED_FORMULA_44_26_44_26_0">"COUNTIF([.C27:.AO27];""&gt;=0,00"")"</definedName>
    <definedName name="SHARED_FORMULA_45_1_45_1_0">"([.AR2]/[.AS2])"</definedName>
    <definedName name="SHARED_FORMULA_45_1_45_1_1">"([.AR2]/[.AS2])"</definedName>
    <definedName name="SHARED_FORMULA_45_26_45_26_0">"([.AR27]/[.AS27])"</definedName>
    <definedName name="SHARED_FORMULA_45_65_45_65_1">"([.AR66]/[.AS66])"</definedName>
    <definedName name="SHARED_FORMULA_9_72_9_72_0">"COUNTIF([.J2:.J72];""&gt;=0,00"")"</definedName>
    <definedName name="SHARED_FORMULA_9_72_9_72_1">"COUNTIF([.J2:.J72];""&gt;=0,00"")"</definedName>
    <definedName name="SHARED_FORMULA_9_73_9_73_0">"SUMIF([.J2:.J72];""&gt;=0,00"")"</definedName>
    <definedName name="SHARED_FORMULA_9_73_9_73_1">"SUMIF([.J2:.J72];""&gt;=0,00"")"</definedName>
  </definedNames>
  <calcPr calcId="162913"/>
</workbook>
</file>

<file path=xl/calcChain.xml><?xml version="1.0" encoding="utf-8"?>
<calcChain xmlns="http://schemas.openxmlformats.org/spreadsheetml/2006/main">
  <c r="C31" i="1" l="1"/>
  <c r="C30" i="1"/>
  <c r="C32" i="1"/>
  <c r="E12" i="6"/>
  <c r="E31" i="1"/>
  <c r="F5" i="2" s="1"/>
  <c r="E30" i="1"/>
  <c r="E32" i="1"/>
  <c r="K5" i="2" s="1"/>
  <c r="F12" i="6"/>
  <c r="F31" i="1"/>
  <c r="F30" i="1"/>
  <c r="F32" i="1"/>
  <c r="G12" i="6"/>
  <c r="G31" i="1"/>
  <c r="G30" i="1"/>
  <c r="G32" i="1"/>
  <c r="H12" i="6"/>
  <c r="H31" i="1"/>
  <c r="H30" i="1"/>
  <c r="H32" i="1"/>
  <c r="I12" i="6"/>
  <c r="J31" i="1"/>
  <c r="J30" i="1"/>
  <c r="J32" i="1"/>
  <c r="K11" i="2" s="1"/>
  <c r="J12" i="6"/>
  <c r="K31" i="1"/>
  <c r="K30" i="1"/>
  <c r="K32" i="1" s="1"/>
  <c r="L31" i="1"/>
  <c r="L30" i="1"/>
  <c r="L32" i="1"/>
  <c r="K13" i="2" s="1"/>
  <c r="L12" i="6"/>
  <c r="M31" i="1"/>
  <c r="M30" i="1"/>
  <c r="M32" i="1" s="1"/>
  <c r="N31" i="1"/>
  <c r="N30" i="1"/>
  <c r="F26" i="2" s="1"/>
  <c r="N32" i="1"/>
  <c r="N12" i="6"/>
  <c r="O31" i="1"/>
  <c r="O32" i="1" s="1"/>
  <c r="O30" i="1"/>
  <c r="P31" i="1"/>
  <c r="P30" i="1"/>
  <c r="P32" i="1"/>
  <c r="I31" i="2" s="1"/>
  <c r="P12" i="6"/>
  <c r="Q31" i="1"/>
  <c r="Q32" i="1" s="1"/>
  <c r="Q30" i="1"/>
  <c r="R31" i="1"/>
  <c r="R30" i="1"/>
  <c r="R32" i="1"/>
  <c r="R12" i="6"/>
  <c r="S31" i="1"/>
  <c r="S32" i="1" s="1"/>
  <c r="S30" i="1"/>
  <c r="T31" i="1"/>
  <c r="T30" i="1"/>
  <c r="T32" i="1"/>
  <c r="T12" i="6"/>
  <c r="U31" i="1"/>
  <c r="U32" i="1" s="1"/>
  <c r="U30" i="1"/>
  <c r="V31" i="1"/>
  <c r="V30" i="1"/>
  <c r="F48" i="2" s="1"/>
  <c r="V32" i="1"/>
  <c r="I48" i="2" s="1"/>
  <c r="V12" i="6"/>
  <c r="W31" i="1"/>
  <c r="W32" i="1" s="1"/>
  <c r="W30" i="1"/>
  <c r="X31" i="1"/>
  <c r="X30" i="1"/>
  <c r="X32" i="1"/>
  <c r="F3" i="2" s="1"/>
  <c r="X12" i="6"/>
  <c r="Y31" i="1"/>
  <c r="Y32" i="1" s="1"/>
  <c r="Y30" i="1"/>
  <c r="Z31" i="1"/>
  <c r="Z30" i="1"/>
  <c r="Z32" i="1"/>
  <c r="I38" i="2" s="1"/>
  <c r="Z12" i="6"/>
  <c r="AA31" i="1"/>
  <c r="AA32" i="1" s="1"/>
  <c r="AA30" i="1"/>
  <c r="AB31" i="1"/>
  <c r="F21" i="2" s="1"/>
  <c r="AB30" i="1"/>
  <c r="AB32" i="1"/>
  <c r="J21" i="2" s="1"/>
  <c r="AB12" i="6"/>
  <c r="AC31" i="1"/>
  <c r="AC32" i="1" s="1"/>
  <c r="AC30" i="1"/>
  <c r="AD31" i="1"/>
  <c r="AD30" i="1"/>
  <c r="AD32" i="1"/>
  <c r="J22" i="2" s="1"/>
  <c r="AD12" i="6"/>
  <c r="AE31" i="1"/>
  <c r="AE32" i="1" s="1"/>
  <c r="AE30" i="1"/>
  <c r="AF31" i="1"/>
  <c r="AF30" i="1"/>
  <c r="AF32" i="1"/>
  <c r="F15" i="2" s="1"/>
  <c r="AF12" i="6"/>
  <c r="AG31" i="1"/>
  <c r="AG32" i="1" s="1"/>
  <c r="AG30" i="1"/>
  <c r="AH31" i="1"/>
  <c r="AH30" i="1"/>
  <c r="AH32" i="1"/>
  <c r="F17" i="2" s="1"/>
  <c r="AH12" i="6"/>
  <c r="AI31" i="1"/>
  <c r="AI32" i="1" s="1"/>
  <c r="AI30" i="1"/>
  <c r="AJ31" i="1"/>
  <c r="F40" i="2" s="1"/>
  <c r="AJ30" i="1"/>
  <c r="AJ32" i="1"/>
  <c r="AJ12" i="6"/>
  <c r="AK31" i="1"/>
  <c r="AK32" i="1" s="1"/>
  <c r="AK30" i="1"/>
  <c r="AL31" i="1"/>
  <c r="AL30" i="1"/>
  <c r="AL32" i="1" s="1"/>
  <c r="AM31" i="1"/>
  <c r="AM32" i="1" s="1"/>
  <c r="AM30" i="1"/>
  <c r="AN31" i="1"/>
  <c r="AN30" i="1"/>
  <c r="AN32" i="1"/>
  <c r="F24" i="2" s="1"/>
  <c r="AN12" i="6"/>
  <c r="AO31" i="1"/>
  <c r="AO32" i="1" s="1"/>
  <c r="AO30" i="1"/>
  <c r="AS31" i="1"/>
  <c r="AS32" i="1" s="1"/>
  <c r="AP12" i="6" s="1"/>
  <c r="I30" i="1"/>
  <c r="N8" i="3" s="1"/>
  <c r="D30" i="1"/>
  <c r="N13" i="3" s="1"/>
  <c r="AS30" i="1"/>
  <c r="AR2" i="1"/>
  <c r="AS2" i="1"/>
  <c r="AT2" i="1"/>
  <c r="AR3" i="1"/>
  <c r="AS3" i="1"/>
  <c r="AT3" i="1"/>
  <c r="AR4" i="1"/>
  <c r="AT4" i="1" s="1"/>
  <c r="AS4" i="1"/>
  <c r="AR5" i="1"/>
  <c r="AS5" i="1"/>
  <c r="AT5" i="1"/>
  <c r="AR6" i="1"/>
  <c r="AT6" i="1" s="1"/>
  <c r="AS6" i="1"/>
  <c r="AR7" i="1"/>
  <c r="AS7" i="1"/>
  <c r="AT7" i="1"/>
  <c r="AR8" i="1"/>
  <c r="AS8" i="1"/>
  <c r="AT8" i="1"/>
  <c r="AR9" i="1"/>
  <c r="AT9" i="1" s="1"/>
  <c r="AS9" i="1"/>
  <c r="AR10" i="1"/>
  <c r="AS10" i="1"/>
  <c r="AT10" i="1"/>
  <c r="AR11" i="1"/>
  <c r="AS11" i="1"/>
  <c r="AT11" i="1"/>
  <c r="AR12" i="1"/>
  <c r="AT12" i="1" s="1"/>
  <c r="AS12" i="1"/>
  <c r="AR13" i="1"/>
  <c r="AS13" i="1"/>
  <c r="AT13" i="1"/>
  <c r="AR14" i="1"/>
  <c r="AT14" i="1" s="1"/>
  <c r="AS14" i="1"/>
  <c r="AR15" i="1"/>
  <c r="AT15" i="1" s="1"/>
  <c r="AS15" i="1"/>
  <c r="AR16" i="1"/>
  <c r="AS16" i="1"/>
  <c r="AT16" i="1"/>
  <c r="AR17" i="1"/>
  <c r="AT17" i="1" s="1"/>
  <c r="AS17" i="1"/>
  <c r="AR18" i="1"/>
  <c r="AS18" i="1"/>
  <c r="AT18" i="1"/>
  <c r="AR19" i="1"/>
  <c r="AS19" i="1"/>
  <c r="AT19" i="1"/>
  <c r="AR20" i="1"/>
  <c r="AT20" i="1" s="1"/>
  <c r="AS20" i="1"/>
  <c r="AR21" i="1"/>
  <c r="AS21" i="1"/>
  <c r="AT21" i="1"/>
  <c r="AR22" i="1"/>
  <c r="AT22" i="1" s="1"/>
  <c r="AS22" i="1"/>
  <c r="AR23" i="1"/>
  <c r="AT23" i="1" s="1"/>
  <c r="AS23" i="1"/>
  <c r="AR24" i="1"/>
  <c r="AS24" i="1"/>
  <c r="AT24" i="1"/>
  <c r="AR25" i="1"/>
  <c r="AT25" i="1" s="1"/>
  <c r="AS25" i="1"/>
  <c r="AR26" i="1"/>
  <c r="AS26" i="1"/>
  <c r="AT26" i="1"/>
  <c r="AR27" i="1"/>
  <c r="AS27" i="1"/>
  <c r="AT27" i="1"/>
  <c r="AR28" i="1"/>
  <c r="AT28" i="1" s="1"/>
  <c r="AS28" i="1"/>
  <c r="AR29" i="1"/>
  <c r="B30" i="1"/>
  <c r="N3" i="3" s="1"/>
  <c r="AP30" i="1"/>
  <c r="N15" i="3" s="1"/>
  <c r="AQ30" i="1"/>
  <c r="N23" i="3" s="1"/>
  <c r="F1" i="2"/>
  <c r="K6" i="2"/>
  <c r="K7" i="2"/>
  <c r="F10" i="2"/>
  <c r="K10" i="2"/>
  <c r="J20" i="2"/>
  <c r="I26" i="2"/>
  <c r="I28" i="2"/>
  <c r="F37" i="2"/>
  <c r="J45" i="2"/>
  <c r="F51" i="2"/>
  <c r="N1" i="3"/>
  <c r="N2" i="3"/>
  <c r="N9" i="3"/>
  <c r="N10" i="3"/>
  <c r="N12" i="3"/>
  <c r="N20" i="3"/>
  <c r="N21" i="3"/>
  <c r="M12" i="6" l="1"/>
  <c r="K33" i="2"/>
  <c r="AT32" i="1"/>
  <c r="J53" i="2" s="1"/>
  <c r="J42" i="2"/>
  <c r="AG12" i="6"/>
  <c r="J46" i="2"/>
  <c r="AK12" i="6"/>
  <c r="J40" i="2"/>
  <c r="AC12" i="6"/>
  <c r="K8" i="2"/>
  <c r="U12" i="6"/>
  <c r="Y12" i="6"/>
  <c r="I37" i="2"/>
  <c r="K12" i="2"/>
  <c r="K12" i="6"/>
  <c r="J41" i="2"/>
  <c r="AE12" i="6"/>
  <c r="W12" i="6"/>
  <c r="I49" i="2"/>
  <c r="I30" i="2"/>
  <c r="O12" i="6"/>
  <c r="AM12" i="6"/>
  <c r="J44" i="2"/>
  <c r="I27" i="2"/>
  <c r="Q12" i="6"/>
  <c r="AL12" i="6"/>
  <c r="J43" i="2"/>
  <c r="K35" i="2"/>
  <c r="AO12" i="6"/>
  <c r="AI12" i="6"/>
  <c r="K34" i="2"/>
  <c r="AA12" i="6"/>
  <c r="J19" i="2"/>
  <c r="I29" i="2"/>
  <c r="S12" i="6"/>
  <c r="N18" i="3"/>
  <c r="N17" i="3"/>
  <c r="N19" i="3"/>
  <c r="N7" i="3"/>
  <c r="N16" i="3"/>
  <c r="N6" i="3"/>
  <c r="N24" i="3"/>
  <c r="N4" i="3"/>
</calcChain>
</file>

<file path=xl/sharedStrings.xml><?xml version="1.0" encoding="utf-8"?>
<sst xmlns="http://schemas.openxmlformats.org/spreadsheetml/2006/main" count="249" uniqueCount="158">
  <si>
    <t>n°</t>
  </si>
  <si>
    <t>MEDIA</t>
  </si>
  <si>
    <t>A</t>
  </si>
  <si>
    <t>a</t>
  </si>
  <si>
    <t>c</t>
  </si>
  <si>
    <t>B</t>
  </si>
  <si>
    <t>d</t>
  </si>
  <si>
    <t>C</t>
  </si>
  <si>
    <t>D</t>
  </si>
  <si>
    <t>f</t>
  </si>
  <si>
    <t>E</t>
  </si>
  <si>
    <t>b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</si>
  <si>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</si>
  <si>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</si>
  <si>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</si>
  <si>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</si>
  <si>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</si>
  <si>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</si>
  <si>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</si>
  <si>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</si>
  <si>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</si>
  <si>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</si>
  <si>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</si>
  <si>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</si>
  <si>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</si>
  <si>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</si>
  <si>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</si>
  <si>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Z</t>
  </si>
  <si>
    <t>AA</t>
  </si>
  <si>
    <t>AB</t>
  </si>
  <si>
    <t>AC</t>
  </si>
  <si>
    <t>AD</t>
  </si>
  <si>
    <t>AE</t>
  </si>
  <si>
    <t>AF</t>
  </si>
  <si>
    <t>somma</t>
  </si>
  <si>
    <t>media</t>
  </si>
  <si>
    <r>
      <t xml:space="preserve">Per domande </t>
    </r>
    <r>
      <rPr>
        <b/>
        <sz val="10"/>
        <color indexed="8"/>
        <rFont val="Arial"/>
        <family val="2"/>
      </rPr>
      <t>26 - 29 - 31 -35 - 36</t>
    </r>
    <r>
      <rPr>
        <sz val="10"/>
        <color indexed="8"/>
        <rFont val="Arial"/>
        <family val="2"/>
      </rPr>
      <t xml:space="preserve"> = "Non saprei"  / Per Domanda </t>
    </r>
    <r>
      <rPr>
        <b/>
        <sz val="10"/>
        <color indexed="8"/>
        <rFont val="Arial"/>
        <family val="2"/>
      </rPr>
      <t xml:space="preserve">9 </t>
    </r>
    <r>
      <rPr>
        <sz val="10"/>
        <color indexed="8"/>
        <rFont val="Arial"/>
        <family val="2"/>
      </rPr>
      <t xml:space="preserve">= troppo breve(0,00), breve (0,25)/ Per domanda </t>
    </r>
    <r>
      <rPr>
        <b/>
        <sz val="10"/>
        <color indexed="8"/>
        <rFont val="Arial"/>
        <family val="2"/>
      </rPr>
      <t>24</t>
    </r>
    <r>
      <rPr>
        <sz val="10"/>
        <color indexed="8"/>
        <rFont val="Arial"/>
        <family val="2"/>
      </rPr>
      <t xml:space="preserve">= Eccessivo (0,00) Per domanda </t>
    </r>
    <r>
      <rPr>
        <b/>
        <sz val="10"/>
        <color indexed="8"/>
        <rFont val="Arial"/>
        <family val="2"/>
      </rPr>
      <t>28</t>
    </r>
    <r>
      <rPr>
        <sz val="10"/>
        <color indexed="8"/>
        <rFont val="Arial"/>
        <family val="2"/>
      </rPr>
      <t xml:space="preserve"> "Non abbiamo.." e "Non esistono.."(0,00)</t>
    </r>
  </si>
  <si>
    <t>Numero questionari consegnati</t>
  </si>
  <si>
    <t>Numero Questionari Restituiti</t>
  </si>
  <si>
    <t>02) Tempi di risposta</t>
  </si>
  <si>
    <t>23) Accoglienza ambiente sociale</t>
  </si>
  <si>
    <t>Informazione</t>
  </si>
  <si>
    <t>04) clima colloquio iniziale</t>
  </si>
  <si>
    <t>05) chiarezza delle informazioni</t>
  </si>
  <si>
    <t>06) rispondenza informazioni</t>
  </si>
  <si>
    <t>20) informazioni sull'alimentazione</t>
  </si>
  <si>
    <t>Ambientamento</t>
  </si>
  <si>
    <t>07) rispetto esigenze affettive del b.</t>
  </si>
  <si>
    <t>09) durata</t>
  </si>
  <si>
    <t>10) esito</t>
  </si>
  <si>
    <t>11) supporto e sostegno durante l'amb.</t>
  </si>
  <si>
    <t>31) Coordinamento</t>
  </si>
  <si>
    <t>33) Grado di autonomia del bambino</t>
  </si>
  <si>
    <t>26) organizzazione entrata uscita</t>
  </si>
  <si>
    <t>19) utilizzo spazio esterno</t>
  </si>
  <si>
    <t>Attività educative</t>
  </si>
  <si>
    <t>27) adeguate all'età</t>
  </si>
  <si>
    <t>29) programmazione</t>
  </si>
  <si>
    <t>39) Stile e metodo comune</t>
  </si>
  <si>
    <t>Ambiente fisico</t>
  </si>
  <si>
    <t>13) igiene</t>
  </si>
  <si>
    <t>16) organizzazione</t>
  </si>
  <si>
    <t>17) accoglienza b.</t>
  </si>
  <si>
    <t>18) accoglienza a.</t>
  </si>
  <si>
    <t>14) arredi quantità</t>
  </si>
  <si>
    <t>15) arredi qualità</t>
  </si>
  <si>
    <t>Nido</t>
  </si>
  <si>
    <t>12) rispondenza alle aspettative</t>
  </si>
  <si>
    <t>34) flessibilità del servizio</t>
  </si>
  <si>
    <t>40) grado di soddisfazione</t>
  </si>
  <si>
    <t>Rapporto educatrice-bambino</t>
  </si>
  <si>
    <t>24) qualità</t>
  </si>
  <si>
    <t>25) attenzioni nel gruppo</t>
  </si>
  <si>
    <t>Rapporto educatrice-genitore</t>
  </si>
  <si>
    <t>28) contenuti riunioni</t>
  </si>
  <si>
    <t>30) supporto educativo</t>
  </si>
  <si>
    <t>32) occasioni di confronto</t>
  </si>
  <si>
    <t>37) qualità dell'ascolto</t>
  </si>
  <si>
    <t>38) comunicazione e scambio</t>
  </si>
  <si>
    <t>35) iniziative per genitori</t>
  </si>
  <si>
    <t>36)numero iniziative per genitori</t>
  </si>
  <si>
    <t>Alimentazione</t>
  </si>
  <si>
    <t>21) adeguata all'età</t>
  </si>
  <si>
    <t>22) varietà</t>
  </si>
  <si>
    <t>Percentuale di risposta</t>
  </si>
  <si>
    <t>Percentuale di risposte con media tra il soddisfatto ed il molto soddisfatto</t>
  </si>
  <si>
    <t>1) Avete scelto di portare il bambino/a al nido perché?</t>
  </si>
  <si>
    <t>a)Non avevamo alternative</t>
  </si>
  <si>
    <t>b)Potevamo appoggiarci ad altri familiari ma abbiamo preferito, per ragioni di principio, che il bambino/a frequentasse il nido</t>
  </si>
  <si>
    <t>c)Ritenevamo che la scelta del nido fosse più adeguata alle esigenze educative e di socializzazione del bambino/a</t>
  </si>
  <si>
    <t>d)Per altre ragioni</t>
  </si>
  <si>
    <t>8) In relazione alla vostra organizzazione famigliare e professionale, la durata dell'inserimento vi è sembrata?</t>
  </si>
  <si>
    <t>a)Eccessiva</t>
  </si>
  <si>
    <t>b)Poco compatibile</t>
  </si>
  <si>
    <t>c)Abbastanza compatibile</t>
  </si>
  <si>
    <t>d)Accettabile</t>
  </si>
  <si>
    <t>e)Pienamente compatibile</t>
  </si>
  <si>
    <t>3) Esistenza colloqui iniziali</t>
  </si>
  <si>
    <t>a) SI</t>
  </si>
  <si>
    <t>b) NO</t>
  </si>
  <si>
    <t>41) Indicare, tra quelle che seguono, la ragione più valida perché un bambino frequenti il nido:</t>
  </si>
  <si>
    <t>a)Perché impara a stare bene con gli altri</t>
  </si>
  <si>
    <t>b)perché fa nuove esperienze</t>
  </si>
  <si>
    <t>c)Perché c'è una persona attenta ai suoi bisogni</t>
  </si>
  <si>
    <t>d)Perché il nido costituisce un aiuto valido ai genitori</t>
  </si>
  <si>
    <t>e)Perché impara ad essere autonomo</t>
  </si>
  <si>
    <t>f)Perché è seguito nella sua crescita</t>
  </si>
  <si>
    <t>h)Altro</t>
  </si>
  <si>
    <t>42) Questionario: completezza nell'analisi degli aspetti qualitativi</t>
  </si>
  <si>
    <t>a) SI'</t>
  </si>
  <si>
    <t>43) Proposte migliorative e commenti</t>
  </si>
  <si>
    <t>ASPETTI ORGANIZZATIVI-STRUTTURALI</t>
  </si>
  <si>
    <t xml:space="preserve"> “mi piacerebbe che, a causa del lavoro, uno dovesse ritardare più del previsto, eccezionalmente il servizio asilo andrebbe in contro a questa contingenza (non capisco perché nei giorni prefestivi finisce a 12,30”</t>
  </si>
  <si>
    <t>DIETA</t>
  </si>
  <si>
    <t xml:space="preserve"> diminuire le rette</t>
  </si>
  <si>
    <t xml:space="preserve"> un supporto migliore per le famiglie si avrebbe non chiudendo prima l'ultimo giorno prima delle feste (Natale, Pasqua, estate) che di solito per i genitori è un giorno di lavoro con orari normali. La chiusura a metà settimana per il periodo estivo crea disagi alle famiglie</t>
  </si>
  <si>
    <t xml:space="preserve"> prestasre più attenzione nella formazione delle classi. Il troppo divario di età (4/5mesi) in questa fase è molto sentita. Quindi i bambini si trovano in un gruppo non omogeneo è con esigenze troppo diverse. (caso vissuto personalmente a discapito del mio bimbo)</t>
  </si>
  <si>
    <t xml:space="preserve"> più flessibilità a genitori che ritardano all'uscita serale (se soli) e non riescono ad arrivare per tempo: 10/15 minuti non cambiano la vita (anche se non si paga fino alle 18) capita!!!</t>
  </si>
  <si>
    <t>ASPETTI EDUCATIVI-RELAZIONALI</t>
  </si>
  <si>
    <t>VARIE</t>
  </si>
  <si>
    <t xml:space="preserve"> tutto perfetto, grazie di cuore</t>
  </si>
  <si>
    <t>No, tutto perfetto</t>
  </si>
  <si>
    <t>2) Tempi di risposta</t>
  </si>
  <si>
    <t>4) Clima colloquio</t>
  </si>
  <si>
    <t>5) Chiarezza informazioni colloquio</t>
  </si>
  <si>
    <t>6) Rispondenza informaziomni</t>
  </si>
  <si>
    <t>7) Inserimento. Rispetto esigenze affettive b.</t>
  </si>
  <si>
    <t>9) Durata inserimento</t>
  </si>
  <si>
    <t>10) Esito inserimento</t>
  </si>
  <si>
    <t>11) Supporto e sostegno durante l'ins.</t>
  </si>
  <si>
    <t>12) Corrispondenza aspettative</t>
  </si>
  <si>
    <t>13) Igiene struttura</t>
  </si>
  <si>
    <t>14) quantità arredi</t>
  </si>
  <si>
    <t>15) qualità arredi</t>
  </si>
  <si>
    <t>16) organizzazione ambiente fis.</t>
  </si>
  <si>
    <t>17) Accoglienza ambiente per b.</t>
  </si>
  <si>
    <t>18) Accoglienza ambiente per a.</t>
  </si>
  <si>
    <t>19) Utilizzo spazi esterni</t>
  </si>
  <si>
    <t>20) Informazione alimentazione</t>
  </si>
  <si>
    <t>21)Menù adeguato all'età</t>
  </si>
  <si>
    <t>22) Varietà menù</t>
  </si>
  <si>
    <t>24) Rapporto affettivo ed-b.</t>
  </si>
  <si>
    <t>25) Attenzione nel gruppo</t>
  </si>
  <si>
    <t>26) Accoglienza ed uscita</t>
  </si>
  <si>
    <t>27) Proposte educative: adatte all'età</t>
  </si>
  <si>
    <t>28) Contenuti riunioni</t>
  </si>
  <si>
    <t>29) Programmazione quotidianità</t>
  </si>
  <si>
    <t>30) Supporto educativo</t>
  </si>
  <si>
    <t>32) Occasioni di confronto con il personale</t>
  </si>
  <si>
    <t>33) Grado di autonomia</t>
  </si>
  <si>
    <t>34) Flessibiòlità del servizio</t>
  </si>
  <si>
    <t>35) Interesse per iniziative per genitori</t>
  </si>
  <si>
    <t>36) Numero iniziative per genitori</t>
  </si>
  <si>
    <t>37) Qualità dell'ascolto ed. rif.</t>
  </si>
  <si>
    <t>38) Livello di comunicazione e scambio con personale</t>
  </si>
  <si>
    <t>40) Livello di soddisfazione</t>
  </si>
  <si>
    <t>Media totale risposte</t>
  </si>
  <si>
    <t>Asilo Nido Seguro – Anno 13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</si>
</sst>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44"/>
      <name val="Arial"/>
      <family val="2"/>
    </font>
    <font>
      <sz val="6"/>
      <color indexed="9"/>
      <name val="Arial"/>
      <family val="2"/>
    </font>
    <font>
      <b/>
      <sz val="6"/>
      <color indexed="9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50"/>
        <bgColor indexed="51"/>
      </patternFill>
    </fill>
    <fill>
      <patternFill patternType="solid">
        <fgColor indexed="24"/>
        <bgColor indexed="46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51"/>
        <bgColor indexed="13"/>
      </patternFill>
    </fill>
    <fill>
      <patternFill patternType="solid">
        <fgColor indexed="48"/>
        <bgColor indexed="30"/>
      </patternFill>
    </fill>
    <fill>
      <patternFill patternType="solid">
        <fgColor indexed="27"/>
        <bgColor indexed="41"/>
      </patternFill>
    </fill>
    <fill>
      <patternFill patternType="solid">
        <fgColor indexed="14"/>
        <bgColor indexed="33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3"/>
        <bgColor indexed="52"/>
      </patternFill>
    </fill>
    <fill>
      <patternFill patternType="solid">
        <fgColor indexed="20"/>
        <bgColor indexed="36"/>
      </patternFill>
    </fill>
    <fill>
      <patternFill patternType="solid">
        <fgColor indexed="62"/>
        <bgColor indexed="56"/>
      </patternFill>
    </fill>
    <fill>
      <patternFill patternType="solid">
        <fgColor indexed="55"/>
        <bgColor indexed="23"/>
      </patternFill>
    </fill>
    <fill>
      <patternFill patternType="solid">
        <fgColor indexed="23"/>
        <bgColor indexed="55"/>
      </patternFill>
    </fill>
    <fill>
      <patternFill patternType="solid">
        <fgColor indexed="17"/>
        <bgColor indexed="21"/>
      </patternFill>
    </fill>
    <fill>
      <patternFill patternType="solid">
        <fgColor indexed="10"/>
        <bgColor indexed="60"/>
      </patternFill>
    </fill>
  </fills>
  <borders count="8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15"/>
      </bottom>
      <diagonal/>
    </border>
    <border>
      <left style="hair">
        <color indexed="15"/>
      </left>
      <right/>
      <top style="hair">
        <color indexed="15"/>
      </top>
      <bottom/>
      <diagonal/>
    </border>
    <border>
      <left/>
      <right/>
      <top style="hair">
        <color indexed="15"/>
      </top>
      <bottom/>
      <diagonal/>
    </border>
    <border>
      <left/>
      <right style="hair">
        <color indexed="15"/>
      </right>
      <top style="hair">
        <color indexed="15"/>
      </top>
      <bottom/>
      <diagonal/>
    </border>
    <border>
      <left style="hair">
        <color indexed="15"/>
      </left>
      <right/>
      <top/>
      <bottom/>
      <diagonal/>
    </border>
    <border>
      <left/>
      <right style="hair">
        <color indexed="15"/>
      </right>
      <top/>
      <bottom/>
      <diagonal/>
    </border>
    <border>
      <left/>
      <right style="hair">
        <color indexed="15"/>
      </right>
      <top/>
      <bottom style="hair">
        <color indexed="15"/>
      </bottom>
      <diagonal/>
    </border>
    <border>
      <left style="hair">
        <color indexed="50"/>
      </left>
      <right/>
      <top style="hair">
        <color indexed="50"/>
      </top>
      <bottom/>
      <diagonal/>
    </border>
    <border>
      <left/>
      <right/>
      <top style="hair">
        <color indexed="50"/>
      </top>
      <bottom/>
      <diagonal/>
    </border>
    <border>
      <left/>
      <right style="hair">
        <color indexed="50"/>
      </right>
      <top style="hair">
        <color indexed="50"/>
      </top>
      <bottom/>
      <diagonal/>
    </border>
    <border>
      <left style="hair">
        <color indexed="50"/>
      </left>
      <right/>
      <top/>
      <bottom/>
      <diagonal/>
    </border>
    <border>
      <left/>
      <right style="hair">
        <color indexed="50"/>
      </right>
      <top/>
      <bottom/>
      <diagonal/>
    </border>
    <border>
      <left style="hair">
        <color indexed="50"/>
      </left>
      <right/>
      <top/>
      <bottom style="hair">
        <color indexed="50"/>
      </bottom>
      <diagonal/>
    </border>
    <border>
      <left/>
      <right/>
      <top/>
      <bottom style="hair">
        <color indexed="50"/>
      </bottom>
      <diagonal/>
    </border>
    <border>
      <left/>
      <right style="hair">
        <color indexed="50"/>
      </right>
      <top/>
      <bottom style="hair">
        <color indexed="50"/>
      </bottom>
      <diagonal/>
    </border>
    <border>
      <left style="hair">
        <color indexed="43"/>
      </left>
      <right/>
      <top style="hair">
        <color indexed="43"/>
      </top>
      <bottom/>
      <diagonal/>
    </border>
    <border>
      <left/>
      <right/>
      <top style="hair">
        <color indexed="43"/>
      </top>
      <bottom/>
      <diagonal/>
    </border>
    <border>
      <left/>
      <right style="hair">
        <color indexed="43"/>
      </right>
      <top style="hair">
        <color indexed="43"/>
      </top>
      <bottom/>
      <diagonal/>
    </border>
    <border>
      <left style="hair">
        <color indexed="43"/>
      </left>
      <right/>
      <top/>
      <bottom/>
      <diagonal/>
    </border>
    <border>
      <left/>
      <right style="hair">
        <color indexed="43"/>
      </right>
      <top/>
      <bottom/>
      <diagonal/>
    </border>
    <border>
      <left style="hair">
        <color indexed="43"/>
      </left>
      <right/>
      <top/>
      <bottom style="hair">
        <color indexed="43"/>
      </bottom>
      <diagonal/>
    </border>
    <border>
      <left/>
      <right/>
      <top/>
      <bottom style="hair">
        <color indexed="43"/>
      </bottom>
      <diagonal/>
    </border>
    <border>
      <left/>
      <right style="hair">
        <color indexed="43"/>
      </right>
      <top/>
      <bottom style="hair">
        <color indexed="43"/>
      </bottom>
      <diagonal/>
    </border>
    <border>
      <left style="hair">
        <color indexed="13"/>
      </left>
      <right/>
      <top style="hair">
        <color indexed="13"/>
      </top>
      <bottom/>
      <diagonal/>
    </border>
    <border>
      <left/>
      <right/>
      <top style="hair">
        <color indexed="13"/>
      </top>
      <bottom/>
      <diagonal/>
    </border>
    <border>
      <left/>
      <right style="hair">
        <color indexed="13"/>
      </right>
      <top style="hair">
        <color indexed="13"/>
      </top>
      <bottom/>
      <diagonal/>
    </border>
    <border>
      <left style="hair">
        <color indexed="13"/>
      </left>
      <right/>
      <top/>
      <bottom/>
      <diagonal/>
    </border>
    <border>
      <left/>
      <right style="hair">
        <color indexed="13"/>
      </right>
      <top/>
      <bottom/>
      <diagonal/>
    </border>
    <border>
      <left style="hair">
        <color indexed="13"/>
      </left>
      <right/>
      <top/>
      <bottom style="hair">
        <color indexed="13"/>
      </bottom>
      <diagonal/>
    </border>
    <border>
      <left/>
      <right/>
      <top/>
      <bottom style="hair">
        <color indexed="13"/>
      </bottom>
      <diagonal/>
    </border>
    <border>
      <left/>
      <right style="hair">
        <color indexed="13"/>
      </right>
      <top/>
      <bottom style="hair">
        <color indexed="13"/>
      </bottom>
      <diagonal/>
    </border>
    <border>
      <left style="hair">
        <color indexed="24"/>
      </left>
      <right/>
      <top style="hair">
        <color indexed="24"/>
      </top>
      <bottom/>
      <diagonal/>
    </border>
    <border>
      <left/>
      <right/>
      <top style="hair">
        <color indexed="24"/>
      </top>
      <bottom/>
      <diagonal/>
    </border>
    <border>
      <left/>
      <right style="hair">
        <color indexed="24"/>
      </right>
      <top style="hair">
        <color indexed="24"/>
      </top>
      <bottom/>
      <diagonal/>
    </border>
    <border>
      <left style="hair">
        <color indexed="24"/>
      </left>
      <right/>
      <top/>
      <bottom/>
      <diagonal/>
    </border>
    <border>
      <left/>
      <right style="hair">
        <color indexed="24"/>
      </right>
      <top/>
      <bottom/>
      <diagonal/>
    </border>
    <border>
      <left style="hair">
        <color indexed="24"/>
      </left>
      <right/>
      <top/>
      <bottom style="hair">
        <color indexed="24"/>
      </bottom>
      <diagonal/>
    </border>
    <border>
      <left/>
      <right/>
      <top/>
      <bottom style="hair">
        <color indexed="24"/>
      </bottom>
      <diagonal/>
    </border>
    <border>
      <left/>
      <right style="hair">
        <color indexed="24"/>
      </right>
      <top/>
      <bottom style="hair">
        <color indexed="24"/>
      </bottom>
      <diagonal/>
    </border>
    <border>
      <left style="hair">
        <color indexed="52"/>
      </left>
      <right/>
      <top style="hair">
        <color indexed="52"/>
      </top>
      <bottom/>
      <diagonal/>
    </border>
    <border>
      <left/>
      <right/>
      <top style="hair">
        <color indexed="52"/>
      </top>
      <bottom/>
      <diagonal/>
    </border>
    <border>
      <left/>
      <right style="hair">
        <color indexed="52"/>
      </right>
      <top style="hair">
        <color indexed="52"/>
      </top>
      <bottom/>
      <diagonal/>
    </border>
    <border>
      <left style="hair">
        <color indexed="52"/>
      </left>
      <right/>
      <top/>
      <bottom style="hair">
        <color indexed="52"/>
      </bottom>
      <diagonal/>
    </border>
    <border>
      <left/>
      <right/>
      <top/>
      <bottom style="hair">
        <color indexed="52"/>
      </bottom>
      <diagonal/>
    </border>
    <border>
      <left/>
      <right style="hair">
        <color indexed="52"/>
      </right>
      <top/>
      <bottom style="hair">
        <color indexed="52"/>
      </bottom>
      <diagonal/>
    </border>
    <border>
      <left style="hair">
        <color indexed="42"/>
      </left>
      <right/>
      <top style="hair">
        <color indexed="42"/>
      </top>
      <bottom/>
      <diagonal/>
    </border>
    <border>
      <left/>
      <right/>
      <top style="hair">
        <color indexed="42"/>
      </top>
      <bottom/>
      <diagonal/>
    </border>
    <border>
      <left/>
      <right style="hair">
        <color indexed="42"/>
      </right>
      <top style="hair">
        <color indexed="42"/>
      </top>
      <bottom/>
      <diagonal/>
    </border>
    <border>
      <left style="hair">
        <color indexed="42"/>
      </left>
      <right/>
      <top/>
      <bottom/>
      <diagonal/>
    </border>
    <border>
      <left/>
      <right style="hair">
        <color indexed="42"/>
      </right>
      <top/>
      <bottom/>
      <diagonal/>
    </border>
    <border>
      <left style="hair">
        <color indexed="42"/>
      </left>
      <right/>
      <top/>
      <bottom style="hair">
        <color indexed="42"/>
      </bottom>
      <diagonal/>
    </border>
    <border>
      <left/>
      <right/>
      <top/>
      <bottom style="hair">
        <color indexed="42"/>
      </bottom>
      <diagonal/>
    </border>
    <border>
      <left/>
      <right style="hair">
        <color indexed="42"/>
      </right>
      <top/>
      <bottom style="hair">
        <color indexed="42"/>
      </bottom>
      <diagonal/>
    </border>
    <border>
      <left style="hair">
        <color indexed="45"/>
      </left>
      <right/>
      <top style="hair">
        <color indexed="45"/>
      </top>
      <bottom/>
      <diagonal/>
    </border>
    <border>
      <left/>
      <right/>
      <top style="hair">
        <color indexed="45"/>
      </top>
      <bottom/>
      <diagonal/>
    </border>
    <border>
      <left/>
      <right style="hair">
        <color indexed="45"/>
      </right>
      <top style="hair">
        <color indexed="45"/>
      </top>
      <bottom/>
      <diagonal/>
    </border>
    <border>
      <left style="hair">
        <color indexed="45"/>
      </left>
      <right/>
      <top/>
      <bottom style="hair">
        <color indexed="45"/>
      </bottom>
      <diagonal/>
    </border>
    <border>
      <left/>
      <right/>
      <top/>
      <bottom style="hair">
        <color indexed="45"/>
      </bottom>
      <diagonal/>
    </border>
    <border>
      <left/>
      <right style="hair">
        <color indexed="45"/>
      </right>
      <top/>
      <bottom style="hair">
        <color indexed="45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48"/>
      </left>
      <right/>
      <top/>
      <bottom/>
      <diagonal/>
    </border>
    <border>
      <left style="hair">
        <color indexed="15"/>
      </left>
      <right/>
      <top/>
      <bottom style="hair">
        <color indexed="15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48"/>
      </bottom>
      <diagonal/>
    </border>
    <border>
      <left/>
      <right style="hair">
        <color indexed="48"/>
      </right>
      <top style="hair">
        <color indexed="48"/>
      </top>
      <bottom/>
      <diagonal/>
    </border>
    <border>
      <left style="hair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/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/>
      <right style="hair">
        <color indexed="17"/>
      </right>
      <top style="hair">
        <color indexed="48"/>
      </top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</borders>
  <cellStyleXfs count="2">
    <xf numFmtId="0" fontId="0" fillId="0" borderId="0"/>
    <xf numFmtId="9" fontId="4" fillId="0" borderId="0" applyBorder="0" applyProtection="0"/>
  </cellStyleXfs>
  <cellXfs count="275">
    <xf numFmtId="0" fontId="0" fillId="0" borderId="0" xfId="0"/>
    <xf numFmtId="0" fontId="0" fillId="0" borderId="0" xfId="0" applyNumberFormat="1"/>
    <xf numFmtId="0" fontId="0" fillId="0" borderId="0" xfId="0" applyNumberFormat="1" applyFill="1"/>
    <xf numFmtId="1" fontId="0" fillId="2" borderId="1" xfId="0" applyNumberForma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1" fontId="1" fillId="3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left"/>
    </xf>
    <xf numFmtId="1" fontId="1" fillId="5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" fontId="1" fillId="6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left"/>
    </xf>
    <xf numFmtId="1" fontId="1" fillId="11" borderId="1" xfId="0" applyNumberFormat="1" applyFont="1" applyFill="1" applyBorder="1" applyAlignment="1">
      <alignment horizontal="left"/>
    </xf>
    <xf numFmtId="1" fontId="1" fillId="12" borderId="1" xfId="0" applyNumberFormat="1" applyFont="1" applyFill="1" applyBorder="1" applyAlignment="1">
      <alignment horizontal="left"/>
    </xf>
    <xf numFmtId="1" fontId="1" fillId="13" borderId="1" xfId="0" applyNumberFormat="1" applyFont="1" applyFill="1" applyBorder="1" applyAlignment="1">
      <alignment horizontal="left"/>
    </xf>
    <xf numFmtId="1" fontId="1" fillId="14" borderId="1" xfId="0" applyNumberFormat="1" applyFont="1" applyFill="1" applyBorder="1" applyAlignment="1">
      <alignment horizontal="left"/>
    </xf>
    <xf numFmtId="1" fontId="1" fillId="15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/>
    <xf numFmtId="0" fontId="1" fillId="16" borderId="1" xfId="0" applyNumberFormat="1" applyFont="1" applyFill="1" applyBorder="1"/>
    <xf numFmtId="0" fontId="3" fillId="1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/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0" borderId="1" xfId="0" applyNumberFormat="1" applyFont="1" applyFill="1" applyBorder="1" applyAlignment="1" applyProtection="1">
      <alignment horizontal="center"/>
      <protection locked="0"/>
    </xf>
    <xf numFmtId="2" fontId="0" fillId="6" borderId="1" xfId="0" applyNumberFormat="1" applyFill="1" applyBorder="1" applyProtection="1">
      <protection locked="0"/>
    </xf>
    <xf numFmtId="2" fontId="0" fillId="7" borderId="1" xfId="0" applyNumberFormat="1" applyFill="1" applyBorder="1" applyProtection="1">
      <protection locked="0"/>
    </xf>
    <xf numFmtId="2" fontId="0" fillId="8" borderId="1" xfId="0" applyNumberFormat="1" applyFill="1" applyBorder="1" applyProtection="1">
      <protection locked="0"/>
    </xf>
    <xf numFmtId="2" fontId="0" fillId="9" borderId="1" xfId="0" applyNumberFormat="1" applyFill="1" applyBorder="1" applyProtection="1">
      <protection locked="0"/>
    </xf>
    <xf numFmtId="2" fontId="0" fillId="10" borderId="1" xfId="0" applyNumberFormat="1" applyFill="1" applyBorder="1" applyProtection="1">
      <protection locked="0"/>
    </xf>
    <xf numFmtId="2" fontId="0" fillId="11" borderId="1" xfId="0" applyNumberFormat="1" applyFill="1" applyBorder="1" applyProtection="1">
      <protection locked="0"/>
    </xf>
    <xf numFmtId="2" fontId="4" fillId="11" borderId="1" xfId="0" applyNumberFormat="1" applyFont="1" applyFill="1" applyBorder="1" applyProtection="1">
      <protection locked="0"/>
    </xf>
    <xf numFmtId="2" fontId="0" fillId="12" borderId="1" xfId="0" applyNumberFormat="1" applyFill="1" applyBorder="1" applyProtection="1">
      <protection locked="0"/>
    </xf>
    <xf numFmtId="2" fontId="0" fillId="13" borderId="1" xfId="0" applyNumberFormat="1" applyFill="1" applyBorder="1" applyProtection="1">
      <protection locked="0"/>
    </xf>
    <xf numFmtId="2" fontId="0" fillId="14" borderId="1" xfId="0" applyNumberFormat="1" applyFill="1" applyBorder="1" applyProtection="1">
      <protection locked="0"/>
    </xf>
    <xf numFmtId="2" fontId="0" fillId="15" borderId="1" xfId="0" applyNumberFormat="1" applyFill="1" applyBorder="1" applyProtection="1">
      <protection locked="0"/>
    </xf>
    <xf numFmtId="2" fontId="5" fillId="0" borderId="1" xfId="0" applyNumberFormat="1" applyFont="1" applyBorder="1"/>
    <xf numFmtId="1" fontId="0" fillId="16" borderId="1" xfId="0" applyNumberFormat="1" applyFill="1" applyBorder="1" applyProtection="1"/>
    <xf numFmtId="2" fontId="0" fillId="12" borderId="1" xfId="0" applyNumberFormat="1" applyFill="1" applyBorder="1" applyProtection="1"/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17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6" fillId="2" borderId="1" xfId="0" applyNumberFormat="1" applyFont="1" applyFill="1" applyBorder="1" applyProtection="1"/>
    <xf numFmtId="1" fontId="0" fillId="0" borderId="1" xfId="0" applyNumberFormat="1" applyFill="1" applyBorder="1" applyProtection="1"/>
    <xf numFmtId="1" fontId="0" fillId="3" borderId="1" xfId="0" applyNumberFormat="1" applyFill="1" applyBorder="1" applyProtection="1"/>
    <xf numFmtId="1" fontId="0" fillId="2" borderId="1" xfId="0" applyNumberFormat="1" applyFill="1" applyBorder="1" applyProtection="1"/>
    <xf numFmtId="1" fontId="0" fillId="4" borderId="1" xfId="0" applyNumberFormat="1" applyFill="1" applyBorder="1" applyProtection="1"/>
    <xf numFmtId="1" fontId="0" fillId="5" borderId="1" xfId="0" applyNumberFormat="1" applyFill="1" applyBorder="1" applyProtection="1"/>
    <xf numFmtId="1" fontId="0" fillId="0" borderId="1" xfId="0" applyNumberFormat="1" applyFill="1" applyBorder="1" applyAlignment="1" applyProtection="1">
      <alignment horizontal="center"/>
    </xf>
    <xf numFmtId="1" fontId="0" fillId="6" borderId="1" xfId="0" applyNumberFormat="1" applyFill="1" applyBorder="1" applyProtection="1"/>
    <xf numFmtId="1" fontId="0" fillId="7" borderId="1" xfId="0" applyNumberFormat="1" applyFill="1" applyBorder="1" applyProtection="1"/>
    <xf numFmtId="1" fontId="0" fillId="8" borderId="1" xfId="0" applyNumberFormat="1" applyFill="1" applyBorder="1" applyProtection="1"/>
    <xf numFmtId="1" fontId="0" fillId="9" borderId="1" xfId="0" applyNumberFormat="1" applyFill="1" applyBorder="1" applyProtection="1"/>
    <xf numFmtId="1" fontId="0" fillId="10" borderId="1" xfId="0" applyNumberFormat="1" applyFill="1" applyBorder="1" applyProtection="1"/>
    <xf numFmtId="1" fontId="0" fillId="11" borderId="1" xfId="0" applyNumberFormat="1" applyFill="1" applyBorder="1" applyProtection="1"/>
    <xf numFmtId="1" fontId="0" fillId="12" borderId="1" xfId="0" applyNumberFormat="1" applyFill="1" applyBorder="1" applyProtection="1"/>
    <xf numFmtId="1" fontId="0" fillId="13" borderId="1" xfId="0" applyNumberFormat="1" applyFill="1" applyBorder="1" applyProtection="1"/>
    <xf numFmtId="1" fontId="0" fillId="14" borderId="1" xfId="0" applyNumberFormat="1" applyFill="1" applyBorder="1" applyProtection="1"/>
    <xf numFmtId="1" fontId="0" fillId="15" borderId="1" xfId="0" applyNumberFormat="1" applyFill="1" applyBorder="1" applyProtection="1"/>
    <xf numFmtId="1" fontId="7" fillId="0" borderId="1" xfId="0" applyNumberFormat="1" applyFont="1" applyFill="1" applyBorder="1"/>
    <xf numFmtId="1" fontId="8" fillId="16" borderId="1" xfId="0" applyNumberFormat="1" applyFont="1" applyFill="1" applyBorder="1" applyProtection="1"/>
    <xf numFmtId="2" fontId="9" fillId="0" borderId="1" xfId="0" applyNumberFormat="1" applyFont="1" applyBorder="1" applyProtection="1"/>
    <xf numFmtId="2" fontId="9" fillId="2" borderId="1" xfId="0" applyNumberFormat="1" applyFont="1" applyFill="1" applyBorder="1" applyProtection="1"/>
    <xf numFmtId="2" fontId="9" fillId="0" borderId="1" xfId="0" applyNumberFormat="1" applyFont="1" applyBorder="1" applyAlignment="1" applyProtection="1">
      <alignment horizontal="center"/>
    </xf>
    <xf numFmtId="2" fontId="9" fillId="0" borderId="1" xfId="0" applyNumberFormat="1" applyFont="1" applyFill="1" applyBorder="1" applyProtection="1"/>
    <xf numFmtId="2" fontId="9" fillId="0" borderId="1" xfId="0" applyNumberFormat="1" applyFont="1" applyFill="1" applyBorder="1" applyProtection="1">
      <protection hidden="1"/>
    </xf>
    <xf numFmtId="2" fontId="10" fillId="0" borderId="2" xfId="0" applyNumberFormat="1" applyFont="1" applyFill="1" applyBorder="1" applyProtection="1"/>
    <xf numFmtId="2" fontId="11" fillId="0" borderId="1" xfId="0" applyNumberFormat="1" applyFont="1" applyFill="1" applyBorder="1" applyProtection="1"/>
    <xf numFmtId="0" fontId="11" fillId="0" borderId="0" xfId="0" applyNumberFormat="1" applyFont="1"/>
    <xf numFmtId="2" fontId="6" fillId="0" borderId="1" xfId="0" applyNumberFormat="1" applyFont="1" applyFill="1" applyBorder="1" applyProtection="1"/>
    <xf numFmtId="2" fontId="0" fillId="3" borderId="1" xfId="0" applyNumberFormat="1" applyFill="1" applyBorder="1" applyProtection="1"/>
    <xf numFmtId="2" fontId="0" fillId="2" borderId="1" xfId="0" applyNumberFormat="1" applyFill="1" applyBorder="1" applyProtection="1"/>
    <xf numFmtId="2" fontId="0" fillId="4" borderId="1" xfId="0" applyNumberFormat="1" applyFill="1" applyBorder="1" applyProtection="1"/>
    <xf numFmtId="2" fontId="0" fillId="5" borderId="1" xfId="0" applyNumberFormat="1" applyFill="1" applyBorder="1" applyProtection="1"/>
    <xf numFmtId="2" fontId="0" fillId="0" borderId="1" xfId="0" applyNumberFormat="1" applyFill="1" applyBorder="1" applyAlignment="1" applyProtection="1">
      <alignment horizontal="center"/>
    </xf>
    <xf numFmtId="2" fontId="0" fillId="6" borderId="1" xfId="0" applyNumberFormat="1" applyFill="1" applyBorder="1" applyProtection="1"/>
    <xf numFmtId="2" fontId="0" fillId="7" borderId="1" xfId="0" applyNumberFormat="1" applyFill="1" applyBorder="1" applyProtection="1"/>
    <xf numFmtId="2" fontId="0" fillId="8" borderId="1" xfId="0" applyNumberFormat="1" applyFill="1" applyBorder="1" applyProtection="1"/>
    <xf numFmtId="2" fontId="0" fillId="9" borderId="1" xfId="0" applyNumberFormat="1" applyFill="1" applyBorder="1" applyProtection="1"/>
    <xf numFmtId="2" fontId="0" fillId="10" borderId="1" xfId="0" applyNumberFormat="1" applyFill="1" applyBorder="1" applyProtection="1"/>
    <xf numFmtId="2" fontId="0" fillId="11" borderId="1" xfId="0" applyNumberFormat="1" applyFill="1" applyBorder="1" applyProtection="1"/>
    <xf numFmtId="2" fontId="0" fillId="13" borderId="1" xfId="0" applyNumberFormat="1" applyFill="1" applyBorder="1" applyProtection="1"/>
    <xf numFmtId="2" fontId="0" fillId="14" borderId="1" xfId="0" applyNumberFormat="1" applyFill="1" applyBorder="1" applyProtection="1"/>
    <xf numFmtId="2" fontId="0" fillId="15" borderId="1" xfId="0" applyNumberFormat="1" applyFill="1" applyBorder="1" applyProtection="1"/>
    <xf numFmtId="2" fontId="0" fillId="0" borderId="1" xfId="0" applyNumberFormat="1" applyFill="1" applyBorder="1" applyProtection="1"/>
    <xf numFmtId="2" fontId="0" fillId="0" borderId="3" xfId="0" applyNumberFormat="1" applyFill="1" applyBorder="1" applyProtection="1">
      <protection hidden="1"/>
    </xf>
    <xf numFmtId="2" fontId="12" fillId="18" borderId="1" xfId="0" applyNumberFormat="1" applyFont="1" applyFill="1" applyBorder="1" applyProtection="1"/>
    <xf numFmtId="9" fontId="2" fillId="19" borderId="4" xfId="1" applyNumberFormat="1" applyFont="1" applyFill="1" applyBorder="1" applyAlignment="1" applyProtection="1"/>
    <xf numFmtId="2" fontId="0" fillId="0" borderId="0" xfId="0" applyNumberFormat="1"/>
    <xf numFmtId="2" fontId="0" fillId="0" borderId="0" xfId="0" applyNumberFormat="1" applyFill="1"/>
    <xf numFmtId="2" fontId="0" fillId="20" borderId="3" xfId="0" applyNumberFormat="1" applyFill="1" applyBorder="1"/>
    <xf numFmtId="2" fontId="4" fillId="0" borderId="5" xfId="0" applyNumberFormat="1" applyFont="1" applyBorder="1"/>
    <xf numFmtId="2" fontId="0" fillId="0" borderId="5" xfId="0" applyNumberFormat="1" applyBorder="1"/>
    <xf numFmtId="0" fontId="0" fillId="0" borderId="5" xfId="0" applyNumberFormat="1" applyBorder="1"/>
    <xf numFmtId="2" fontId="0" fillId="0" borderId="5" xfId="0" applyNumberFormat="1" applyFill="1" applyBorder="1"/>
    <xf numFmtId="0" fontId="0" fillId="0" borderId="5" xfId="0" applyNumberFormat="1" applyFill="1" applyBorder="1"/>
    <xf numFmtId="0" fontId="0" fillId="0" borderId="4" xfId="0" applyNumberFormat="1" applyFill="1" applyBorder="1"/>
    <xf numFmtId="2" fontId="0" fillId="0" borderId="6" xfId="0" applyNumberFormat="1" applyFill="1" applyBorder="1"/>
    <xf numFmtId="2" fontId="4" fillId="0" borderId="0" xfId="0" applyNumberFormat="1" applyFont="1"/>
    <xf numFmtId="2" fontId="0" fillId="0" borderId="0" xfId="0" applyNumberFormat="1" applyAlignment="1"/>
    <xf numFmtId="0" fontId="0" fillId="0" borderId="0" xfId="0" applyNumberFormat="1" applyAlignment="1"/>
    <xf numFmtId="1" fontId="13" fillId="0" borderId="1" xfId="0" applyNumberFormat="1" applyFont="1" applyBorder="1" applyAlignment="1" applyProtection="1">
      <alignment horizontal="center"/>
      <protection locked="0"/>
    </xf>
    <xf numFmtId="2" fontId="4" fillId="0" borderId="0" xfId="0" applyNumberFormat="1" applyFont="1" applyAlignment="1"/>
    <xf numFmtId="2" fontId="0" fillId="0" borderId="0" xfId="0" applyNumberFormat="1" applyFill="1" applyAlignment="1"/>
    <xf numFmtId="0" fontId="0" fillId="0" borderId="0" xfId="0" applyNumberFormat="1" applyFill="1" applyAlignment="1"/>
    <xf numFmtId="2" fontId="14" fillId="3" borderId="3" xfId="0" applyNumberFormat="1" applyFont="1" applyFill="1" applyBorder="1"/>
    <xf numFmtId="2" fontId="14" fillId="3" borderId="5" xfId="0" applyNumberFormat="1" applyFont="1" applyFill="1" applyBorder="1"/>
    <xf numFmtId="2" fontId="1" fillId="3" borderId="4" xfId="0" applyNumberFormat="1" applyFont="1" applyFill="1" applyBorder="1"/>
    <xf numFmtId="0" fontId="14" fillId="10" borderId="3" xfId="0" applyNumberFormat="1" applyFont="1" applyFill="1" applyBorder="1"/>
    <xf numFmtId="0" fontId="14" fillId="10" borderId="5" xfId="0" applyNumberFormat="1" applyFont="1" applyFill="1" applyBorder="1"/>
    <xf numFmtId="2" fontId="1" fillId="10" borderId="4" xfId="0" applyNumberFormat="1" applyFont="1" applyFill="1" applyBorder="1"/>
    <xf numFmtId="0" fontId="0" fillId="0" borderId="7" xfId="0" applyNumberFormat="1" applyBorder="1"/>
    <xf numFmtId="2" fontId="0" fillId="0" borderId="7" xfId="0" applyNumberFormat="1" applyBorder="1"/>
    <xf numFmtId="2" fontId="1" fillId="0" borderId="7" xfId="0" applyNumberFormat="1" applyFont="1" applyBorder="1"/>
    <xf numFmtId="0" fontId="14" fillId="4" borderId="3" xfId="0" applyNumberFormat="1" applyFont="1" applyFill="1" applyBorder="1"/>
    <xf numFmtId="0" fontId="4" fillId="4" borderId="5" xfId="0" applyNumberFormat="1" applyFont="1" applyFill="1" applyBorder="1"/>
    <xf numFmtId="0" fontId="0" fillId="4" borderId="5" xfId="0" applyNumberFormat="1" applyFill="1" applyBorder="1"/>
    <xf numFmtId="2" fontId="1" fillId="4" borderId="4" xfId="0" applyNumberFormat="1" applyFont="1" applyFill="1" applyBorder="1"/>
    <xf numFmtId="0" fontId="4" fillId="0" borderId="8" xfId="0" applyNumberFormat="1" applyFont="1" applyBorder="1"/>
    <xf numFmtId="0" fontId="0" fillId="0" borderId="9" xfId="0" applyNumberFormat="1" applyBorder="1"/>
    <xf numFmtId="2" fontId="0" fillId="0" borderId="9" xfId="0" applyNumberFormat="1" applyBorder="1"/>
    <xf numFmtId="2" fontId="1" fillId="0" borderId="10" xfId="0" applyNumberFormat="1" applyFont="1" applyBorder="1"/>
    <xf numFmtId="0" fontId="4" fillId="0" borderId="11" xfId="0" applyNumberFormat="1" applyFont="1" applyBorder="1"/>
    <xf numFmtId="2" fontId="1" fillId="0" borderId="12" xfId="0" applyNumberFormat="1" applyFont="1" applyBorder="1"/>
    <xf numFmtId="2" fontId="1" fillId="0" borderId="13" xfId="0" applyNumberFormat="1" applyFont="1" applyBorder="1"/>
    <xf numFmtId="0" fontId="14" fillId="5" borderId="3" xfId="0" applyNumberFormat="1" applyFont="1" applyFill="1" applyBorder="1"/>
    <xf numFmtId="0" fontId="4" fillId="5" borderId="5" xfId="0" applyNumberFormat="1" applyFont="1" applyFill="1" applyBorder="1"/>
    <xf numFmtId="0" fontId="0" fillId="5" borderId="5" xfId="0" applyNumberFormat="1" applyFill="1" applyBorder="1"/>
    <xf numFmtId="2" fontId="1" fillId="5" borderId="4" xfId="0" applyNumberFormat="1" applyFont="1" applyFill="1" applyBorder="1"/>
    <xf numFmtId="0" fontId="4" fillId="0" borderId="14" xfId="0" applyNumberFormat="1" applyFont="1" applyBorder="1"/>
    <xf numFmtId="0" fontId="0" fillId="0" borderId="15" xfId="0" applyNumberFormat="1" applyBorder="1"/>
    <xf numFmtId="2" fontId="1" fillId="0" borderId="16" xfId="0" applyNumberFormat="1" applyFont="1" applyBorder="1"/>
    <xf numFmtId="0" fontId="4" fillId="0" borderId="17" xfId="0" applyNumberFormat="1" applyFont="1" applyBorder="1"/>
    <xf numFmtId="2" fontId="1" fillId="0" borderId="18" xfId="0" applyNumberFormat="1" applyFont="1" applyBorder="1"/>
    <xf numFmtId="0" fontId="4" fillId="0" borderId="19" xfId="0" applyNumberFormat="1" applyFont="1" applyBorder="1"/>
    <xf numFmtId="0" fontId="0" fillId="0" borderId="20" xfId="0" applyNumberFormat="1" applyBorder="1"/>
    <xf numFmtId="2" fontId="1" fillId="0" borderId="21" xfId="0" applyNumberFormat="1" applyFont="1" applyBorder="1"/>
    <xf numFmtId="0" fontId="14" fillId="12" borderId="3" xfId="0" applyNumberFormat="1" applyFont="1" applyFill="1" applyBorder="1"/>
    <xf numFmtId="0" fontId="14" fillId="12" borderId="5" xfId="0" applyNumberFormat="1" applyFont="1" applyFill="1" applyBorder="1"/>
    <xf numFmtId="2" fontId="1" fillId="12" borderId="4" xfId="0" applyNumberFormat="1" applyFont="1" applyFill="1" applyBorder="1"/>
    <xf numFmtId="0" fontId="14" fillId="0" borderId="0" xfId="0" applyNumberFormat="1" applyFont="1" applyFill="1"/>
    <xf numFmtId="0" fontId="4" fillId="0" borderId="0" xfId="0" applyNumberFormat="1" applyFont="1" applyFill="1"/>
    <xf numFmtId="0" fontId="14" fillId="13" borderId="3" xfId="0" applyNumberFormat="1" applyFont="1" applyFill="1" applyBorder="1"/>
    <xf numFmtId="0" fontId="14" fillId="13" borderId="5" xfId="0" applyNumberFormat="1" applyFont="1" applyFill="1" applyBorder="1"/>
    <xf numFmtId="2" fontId="1" fillId="13" borderId="4" xfId="0" applyNumberFormat="1" applyFont="1" applyFill="1" applyBorder="1"/>
    <xf numFmtId="2" fontId="1" fillId="0" borderId="0" xfId="0" applyNumberFormat="1" applyFont="1" applyFill="1"/>
    <xf numFmtId="0" fontId="4" fillId="0" borderId="22" xfId="0" applyNumberFormat="1" applyFont="1" applyBorder="1"/>
    <xf numFmtId="0" fontId="0" fillId="0" borderId="23" xfId="0" applyNumberFormat="1" applyBorder="1"/>
    <xf numFmtId="2" fontId="1" fillId="0" borderId="24" xfId="0" applyNumberFormat="1" applyFont="1" applyBorder="1"/>
    <xf numFmtId="0" fontId="4" fillId="0" borderId="25" xfId="0" applyNumberFormat="1" applyFont="1" applyBorder="1"/>
    <xf numFmtId="2" fontId="1" fillId="0" borderId="26" xfId="0" applyNumberFormat="1" applyFont="1" applyBorder="1"/>
    <xf numFmtId="0" fontId="14" fillId="8" borderId="3" xfId="0" applyNumberFormat="1" applyFont="1" applyFill="1" applyBorder="1"/>
    <xf numFmtId="0" fontId="14" fillId="8" borderId="5" xfId="0" applyNumberFormat="1" applyFont="1" applyFill="1" applyBorder="1"/>
    <xf numFmtId="0" fontId="0" fillId="8" borderId="5" xfId="0" applyNumberFormat="1" applyFill="1" applyBorder="1"/>
    <xf numFmtId="2" fontId="1" fillId="8" borderId="5" xfId="0" applyNumberFormat="1" applyFont="1" applyFill="1" applyBorder="1"/>
    <xf numFmtId="2" fontId="1" fillId="0" borderId="26" xfId="0" applyNumberFormat="1" applyFont="1" applyFill="1" applyBorder="1"/>
    <xf numFmtId="0" fontId="4" fillId="0" borderId="27" xfId="0" applyNumberFormat="1" applyFont="1" applyBorder="1"/>
    <xf numFmtId="0" fontId="0" fillId="0" borderId="28" xfId="0" applyNumberFormat="1" applyBorder="1"/>
    <xf numFmtId="2" fontId="1" fillId="0" borderId="29" xfId="0" applyNumberFormat="1" applyFont="1" applyFill="1" applyBorder="1"/>
    <xf numFmtId="2" fontId="1" fillId="0" borderId="23" xfId="0" applyNumberFormat="1" applyFont="1" applyBorder="1"/>
    <xf numFmtId="0" fontId="14" fillId="15" borderId="3" xfId="0" applyNumberFormat="1" applyFont="1" applyFill="1" applyBorder="1"/>
    <xf numFmtId="0" fontId="14" fillId="15" borderId="5" xfId="0" applyNumberFormat="1" applyFont="1" applyFill="1" applyBorder="1"/>
    <xf numFmtId="2" fontId="1" fillId="15" borderId="4" xfId="0" applyNumberFormat="1" applyFont="1" applyFill="1" applyBorder="1"/>
    <xf numFmtId="2" fontId="1" fillId="0" borderId="0" xfId="0" applyNumberFormat="1" applyFont="1"/>
    <xf numFmtId="0" fontId="14" fillId="7" borderId="3" xfId="0" applyNumberFormat="1" applyFont="1" applyFill="1" applyBorder="1"/>
    <xf numFmtId="0" fontId="14" fillId="7" borderId="5" xfId="0" applyNumberFormat="1" applyFont="1" applyFill="1" applyBorder="1"/>
    <xf numFmtId="2" fontId="1" fillId="7" borderId="4" xfId="0" applyNumberFormat="1" applyFont="1" applyFill="1" applyBorder="1"/>
    <xf numFmtId="0" fontId="4" fillId="0" borderId="30" xfId="0" applyNumberFormat="1" applyFont="1" applyBorder="1"/>
    <xf numFmtId="0" fontId="0" fillId="0" borderId="31" xfId="0" applyNumberFormat="1" applyBorder="1"/>
    <xf numFmtId="2" fontId="1" fillId="0" borderId="32" xfId="0" applyNumberFormat="1" applyFont="1" applyBorder="1"/>
    <xf numFmtId="0" fontId="4" fillId="0" borderId="33" xfId="0" applyNumberFormat="1" applyFont="1" applyBorder="1"/>
    <xf numFmtId="2" fontId="1" fillId="0" borderId="34" xfId="0" applyNumberFormat="1" applyFont="1" applyBorder="1"/>
    <xf numFmtId="0" fontId="4" fillId="0" borderId="35" xfId="0" applyNumberFormat="1" applyFont="1" applyBorder="1"/>
    <xf numFmtId="0" fontId="0" fillId="0" borderId="36" xfId="0" applyNumberFormat="1" applyBorder="1"/>
    <xf numFmtId="2" fontId="1" fillId="0" borderId="37" xfId="0" applyNumberFormat="1" applyFont="1" applyBorder="1"/>
    <xf numFmtId="0" fontId="14" fillId="6" borderId="3" xfId="0" applyNumberFormat="1" applyFont="1" applyFill="1" applyBorder="1"/>
    <xf numFmtId="0" fontId="14" fillId="6" borderId="5" xfId="0" applyNumberFormat="1" applyFont="1" applyFill="1" applyBorder="1"/>
    <xf numFmtId="2" fontId="1" fillId="6" borderId="5" xfId="0" applyNumberFormat="1" applyFont="1" applyFill="1" applyBorder="1"/>
    <xf numFmtId="0" fontId="0" fillId="6" borderId="5" xfId="0" applyNumberFormat="1" applyFill="1" applyBorder="1"/>
    <xf numFmtId="0" fontId="0" fillId="6" borderId="4" xfId="0" applyNumberFormat="1" applyFill="1" applyBorder="1"/>
    <xf numFmtId="0" fontId="4" fillId="0" borderId="38" xfId="0" applyNumberFormat="1" applyFont="1" applyFill="1" applyBorder="1"/>
    <xf numFmtId="0" fontId="0" fillId="0" borderId="39" xfId="0" applyNumberFormat="1" applyFill="1" applyBorder="1"/>
    <xf numFmtId="2" fontId="1" fillId="0" borderId="40" xfId="0" applyNumberFormat="1" applyFont="1" applyFill="1" applyBorder="1"/>
    <xf numFmtId="0" fontId="4" fillId="0" borderId="41" xfId="0" applyNumberFormat="1" applyFont="1" applyFill="1" applyBorder="1"/>
    <xf numFmtId="2" fontId="1" fillId="0" borderId="42" xfId="0" applyNumberFormat="1" applyFont="1" applyFill="1" applyBorder="1"/>
    <xf numFmtId="0" fontId="4" fillId="0" borderId="43" xfId="0" applyNumberFormat="1" applyFont="1" applyFill="1" applyBorder="1"/>
    <xf numFmtId="0" fontId="0" fillId="0" borderId="44" xfId="0" applyNumberFormat="1" applyFill="1" applyBorder="1"/>
    <xf numFmtId="2" fontId="1" fillId="0" borderId="45" xfId="0" applyNumberFormat="1" applyFont="1" applyFill="1" applyBorder="1"/>
    <xf numFmtId="0" fontId="14" fillId="3" borderId="3" xfId="0" applyNumberFormat="1" applyFont="1" applyFill="1" applyBorder="1"/>
    <xf numFmtId="0" fontId="14" fillId="3" borderId="5" xfId="0" applyNumberFormat="1" applyFont="1" applyFill="1" applyBorder="1"/>
    <xf numFmtId="2" fontId="1" fillId="3" borderId="5" xfId="0" applyNumberFormat="1" applyFont="1" applyFill="1" applyBorder="1"/>
    <xf numFmtId="0" fontId="4" fillId="0" borderId="46" xfId="0" applyNumberFormat="1" applyFont="1" applyBorder="1"/>
    <xf numFmtId="0" fontId="0" fillId="0" borderId="47" xfId="0" applyNumberFormat="1" applyBorder="1"/>
    <xf numFmtId="2" fontId="1" fillId="0" borderId="48" xfId="0" applyNumberFormat="1" applyFont="1" applyBorder="1"/>
    <xf numFmtId="0" fontId="4" fillId="0" borderId="49" xfId="0" applyNumberFormat="1" applyFont="1" applyBorder="1"/>
    <xf numFmtId="0" fontId="0" fillId="0" borderId="50" xfId="0" applyNumberFormat="1" applyBorder="1"/>
    <xf numFmtId="2" fontId="1" fillId="0" borderId="51" xfId="0" applyNumberFormat="1" applyFont="1" applyBorder="1"/>
    <xf numFmtId="0" fontId="14" fillId="11" borderId="3" xfId="0" applyNumberFormat="1" applyFont="1" applyFill="1" applyBorder="1"/>
    <xf numFmtId="0" fontId="14" fillId="11" borderId="5" xfId="0" applyNumberFormat="1" applyFont="1" applyFill="1" applyBorder="1"/>
    <xf numFmtId="2" fontId="1" fillId="11" borderId="4" xfId="0" applyNumberFormat="1" applyFont="1" applyFill="1" applyBorder="1"/>
    <xf numFmtId="0" fontId="4" fillId="0" borderId="52" xfId="0" applyNumberFormat="1" applyFont="1" applyFill="1" applyBorder="1"/>
    <xf numFmtId="0" fontId="0" fillId="0" borderId="53" xfId="0" applyNumberFormat="1" applyFill="1" applyBorder="1"/>
    <xf numFmtId="2" fontId="1" fillId="0" borderId="54" xfId="0" applyNumberFormat="1" applyFont="1" applyFill="1" applyBorder="1"/>
    <xf numFmtId="0" fontId="4" fillId="0" borderId="55" xfId="0" applyNumberFormat="1" applyFont="1" applyFill="1" applyBorder="1"/>
    <xf numFmtId="2" fontId="1" fillId="0" borderId="56" xfId="0" applyNumberFormat="1" applyFont="1" applyFill="1" applyBorder="1"/>
    <xf numFmtId="0" fontId="4" fillId="0" borderId="57" xfId="0" applyNumberFormat="1" applyFont="1" applyFill="1" applyBorder="1"/>
    <xf numFmtId="0" fontId="0" fillId="0" borderId="58" xfId="0" applyNumberFormat="1" applyFill="1" applyBorder="1"/>
    <xf numFmtId="2" fontId="1" fillId="0" borderId="59" xfId="0" applyNumberFormat="1" applyFont="1" applyFill="1" applyBorder="1"/>
    <xf numFmtId="0" fontId="14" fillId="9" borderId="3" xfId="0" applyNumberFormat="1" applyFont="1" applyFill="1" applyBorder="1"/>
    <xf numFmtId="0" fontId="14" fillId="9" borderId="5" xfId="0" applyNumberFormat="1" applyFont="1" applyFill="1" applyBorder="1"/>
    <xf numFmtId="2" fontId="1" fillId="9" borderId="4" xfId="0" applyNumberFormat="1" applyFont="1" applyFill="1" applyBorder="1"/>
    <xf numFmtId="0" fontId="4" fillId="0" borderId="60" xfId="0" applyNumberFormat="1" applyFont="1" applyBorder="1" applyAlignment="1">
      <alignment horizontal="left"/>
    </xf>
    <xf numFmtId="0" fontId="0" fillId="0" borderId="61" xfId="0" applyNumberFormat="1" applyBorder="1"/>
    <xf numFmtId="2" fontId="1" fillId="0" borderId="62" xfId="0" applyNumberFormat="1" applyFont="1" applyBorder="1"/>
    <xf numFmtId="0" fontId="4" fillId="0" borderId="63" xfId="0" applyNumberFormat="1" applyFont="1" applyBorder="1"/>
    <xf numFmtId="0" fontId="0" fillId="0" borderId="64" xfId="0" applyNumberFormat="1" applyBorder="1"/>
    <xf numFmtId="2" fontId="1" fillId="0" borderId="65" xfId="0" applyNumberFormat="1" applyFont="1" applyBorder="1"/>
    <xf numFmtId="2" fontId="14" fillId="21" borderId="3" xfId="0" applyNumberFormat="1" applyFont="1" applyFill="1" applyBorder="1"/>
    <xf numFmtId="2" fontId="14" fillId="21" borderId="5" xfId="0" applyNumberFormat="1" applyFont="1" applyFill="1" applyBorder="1"/>
    <xf numFmtId="9" fontId="1" fillId="21" borderId="4" xfId="1" applyNumberFormat="1" applyFont="1" applyFill="1" applyBorder="1" applyAlignment="1" applyProtection="1"/>
    <xf numFmtId="2" fontId="14" fillId="22" borderId="3" xfId="0" applyNumberFormat="1" applyFont="1" applyFill="1" applyBorder="1"/>
    <xf numFmtId="2" fontId="14" fillId="22" borderId="5" xfId="0" applyNumberFormat="1" applyFont="1" applyFill="1" applyBorder="1"/>
    <xf numFmtId="0" fontId="0" fillId="22" borderId="5" xfId="0" applyNumberFormat="1" applyFill="1" applyBorder="1"/>
    <xf numFmtId="9" fontId="1" fillId="22" borderId="4" xfId="1" applyNumberFormat="1" applyFont="1" applyFill="1" applyBorder="1" applyAlignment="1" applyProtection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9" fontId="15" fillId="11" borderId="1" xfId="1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66" xfId="0" applyNumberFormat="1" applyFill="1" applyBorder="1" applyAlignment="1">
      <alignment vertical="center"/>
    </xf>
    <xf numFmtId="0" fontId="0" fillId="0" borderId="6" xfId="0" applyNumberFormat="1" applyFill="1" applyBorder="1" applyAlignment="1">
      <alignment vertical="center"/>
    </xf>
    <xf numFmtId="0" fontId="0" fillId="0" borderId="67" xfId="0" applyNumberFormat="1" applyFill="1" applyBorder="1" applyAlignment="1">
      <alignment vertical="center"/>
    </xf>
    <xf numFmtId="9" fontId="15" fillId="0" borderId="0" xfId="1" applyNumberFormat="1" applyFont="1" applyFill="1" applyAlignment="1" applyProtection="1">
      <alignment vertical="center"/>
    </xf>
    <xf numFmtId="0" fontId="0" fillId="0" borderId="0" xfId="0" applyNumberFormat="1" applyFill="1" applyAlignment="1">
      <alignment vertical="center" wrapText="1"/>
    </xf>
    <xf numFmtId="0" fontId="4" fillId="11" borderId="3" xfId="0" applyNumberFormat="1" applyFont="1" applyFill="1" applyBorder="1" applyAlignment="1">
      <alignment vertical="center"/>
    </xf>
    <xf numFmtId="0" fontId="0" fillId="11" borderId="5" xfId="0" applyNumberFormat="1" applyFill="1" applyBorder="1" applyAlignment="1">
      <alignment vertical="center"/>
    </xf>
    <xf numFmtId="0" fontId="0" fillId="11" borderId="4" xfId="0" applyNumberFormat="1" applyFill="1" applyBorder="1" applyAlignment="1">
      <alignment vertical="center"/>
    </xf>
    <xf numFmtId="9" fontId="16" fillId="11" borderId="1" xfId="0" applyNumberFormat="1" applyFont="1" applyFill="1" applyBorder="1" applyAlignment="1">
      <alignment horizontal="center" vertical="center"/>
    </xf>
    <xf numFmtId="9" fontId="15" fillId="11" borderId="1" xfId="0" applyNumberFormat="1" applyFont="1" applyFill="1" applyBorder="1" applyAlignment="1">
      <alignment horizontal="center" vertical="center"/>
    </xf>
    <xf numFmtId="0" fontId="0" fillId="11" borderId="4" xfId="0" applyNumberFormat="1" applyFill="1" applyBorder="1" applyAlignment="1">
      <alignment vertical="center" wrapText="1"/>
    </xf>
    <xf numFmtId="0" fontId="0" fillId="0" borderId="0" xfId="0" applyNumberFormat="1" applyFill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9" fontId="15" fillId="11" borderId="68" xfId="1" applyNumberFormat="1" applyFont="1" applyFill="1" applyBorder="1" applyAlignment="1" applyProtection="1">
      <alignment horizontal="center" vertical="center"/>
    </xf>
    <xf numFmtId="0" fontId="4" fillId="11" borderId="69" xfId="0" applyNumberFormat="1" applyFont="1" applyFill="1" applyBorder="1" applyAlignment="1">
      <alignment vertical="center"/>
    </xf>
    <xf numFmtId="0" fontId="0" fillId="11" borderId="70" xfId="0" applyNumberFormat="1" applyFill="1" applyBorder="1" applyAlignment="1">
      <alignment vertical="center"/>
    </xf>
    <xf numFmtId="0" fontId="0" fillId="0" borderId="71" xfId="0" applyNumberFormat="1" applyBorder="1"/>
    <xf numFmtId="0" fontId="0" fillId="0" borderId="71" xfId="0" applyNumberFormat="1" applyBorder="1" applyAlignment="1"/>
    <xf numFmtId="0" fontId="6" fillId="0" borderId="0" xfId="0" applyNumberFormat="1" applyFont="1" applyAlignment="1">
      <alignment textRotation="90"/>
    </xf>
    <xf numFmtId="0" fontId="6" fillId="0" borderId="0" xfId="0" applyNumberFormat="1" applyFont="1" applyAlignment="1" applyProtection="1">
      <alignment textRotation="90"/>
    </xf>
    <xf numFmtId="0" fontId="4" fillId="0" borderId="0" xfId="0" applyNumberFormat="1" applyFont="1" applyProtection="1">
      <protection locked="0"/>
    </xf>
    <xf numFmtId="2" fontId="0" fillId="0" borderId="1" xfId="0" applyNumberFormat="1" applyBorder="1" applyProtection="1"/>
    <xf numFmtId="0" fontId="4" fillId="0" borderId="72" xfId="0" applyNumberFormat="1" applyFont="1" applyFill="1" applyBorder="1" applyAlignment="1">
      <alignment wrapText="1"/>
    </xf>
    <xf numFmtId="0" fontId="0" fillId="0" borderId="0" xfId="0" applyNumberFormat="1" applyFill="1"/>
    <xf numFmtId="0" fontId="4" fillId="11" borderId="1" xfId="0" applyNumberFormat="1" applyFont="1" applyFill="1" applyBorder="1" applyAlignment="1">
      <alignment vertical="center"/>
    </xf>
    <xf numFmtId="0" fontId="4" fillId="11" borderId="1" xfId="0" applyNumberFormat="1" applyFont="1" applyFill="1" applyBorder="1" applyAlignment="1">
      <alignment vertical="center" wrapText="1"/>
    </xf>
    <xf numFmtId="0" fontId="0" fillId="0" borderId="73" xfId="0" applyNumberFormat="1" applyFill="1" applyBorder="1"/>
    <xf numFmtId="0" fontId="0" fillId="0" borderId="80" xfId="0" applyNumberFormat="1" applyFill="1" applyBorder="1"/>
    <xf numFmtId="0" fontId="0" fillId="0" borderId="0" xfId="0" applyNumberFormat="1"/>
    <xf numFmtId="0" fontId="0" fillId="0" borderId="81" xfId="0" applyNumberFormat="1" applyFill="1" applyBorder="1"/>
    <xf numFmtId="0" fontId="2" fillId="23" borderId="79" xfId="0" applyNumberFormat="1" applyFont="1" applyFill="1" applyBorder="1" applyAlignment="1">
      <alignment vertical="center" textRotation="90"/>
    </xf>
    <xf numFmtId="0" fontId="2" fillId="24" borderId="81" xfId="0" applyNumberFormat="1" applyFont="1" applyFill="1" applyBorder="1" applyAlignment="1">
      <alignment vertical="center" textRotation="90"/>
    </xf>
    <xf numFmtId="0" fontId="0" fillId="0" borderId="81" xfId="0" applyNumberFormat="1" applyFont="1" applyFill="1" applyBorder="1" applyAlignment="1" applyProtection="1">
      <alignment horizontal="center" wrapText="1"/>
      <protection locked="0"/>
    </xf>
    <xf numFmtId="0" fontId="13" fillId="0" borderId="8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81" xfId="0" applyNumberFormat="1" applyFont="1" applyFill="1" applyBorder="1" applyAlignment="1" applyProtection="1">
      <alignment horizontal="center" wrapText="1"/>
      <protection locked="0"/>
    </xf>
    <xf numFmtId="0" fontId="0" fillId="0" borderId="78" xfId="0" applyNumberFormat="1" applyFill="1" applyBorder="1"/>
    <xf numFmtId="0" fontId="2" fillId="7" borderId="77" xfId="0" applyNumberFormat="1" applyFont="1" applyFill="1" applyBorder="1" applyAlignment="1">
      <alignment vertical="center" textRotation="90"/>
    </xf>
    <xf numFmtId="0" fontId="0" fillId="0" borderId="76" xfId="0" applyNumberFormat="1" applyFill="1" applyBorder="1"/>
    <xf numFmtId="0" fontId="2" fillId="13" borderId="75" xfId="0" applyNumberFormat="1" applyFont="1" applyFill="1" applyBorder="1" applyAlignment="1">
      <alignment vertical="center" textRotation="90"/>
    </xf>
    <xf numFmtId="0" fontId="0" fillId="0" borderId="76" xfId="0" applyNumberFormat="1" applyFont="1" applyFill="1" applyBorder="1" applyAlignment="1" applyProtection="1">
      <alignment horizontal="center" wrapText="1"/>
      <protection locked="0"/>
    </xf>
    <xf numFmtId="0" fontId="13" fillId="0" borderId="7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74" xfId="0" applyNumberFormat="1" applyFont="1" applyFill="1" applyBorder="1" applyAlignme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Questionario Soddisfazione Utenti Asili Nido</a:t>
            </a:r>
          </a:p>
        </c:rich>
      </c:tx>
      <c:layout>
        <c:manualLayout>
          <c:xMode val="edge"/>
          <c:yMode val="edge"/>
          <c:x val="0.33180038202313072"/>
          <c:y val="3.9667183846061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100530859794593E-2"/>
          <c:y val="7.0983381619267621E-2"/>
          <c:w val="0.79940743203712428"/>
          <c:h val="0.81004564906693632"/>
        </c:manualLayout>
      </c:layout>
      <c:lineChart>
        <c:grouping val="standard"/>
        <c:varyColors val="0"/>
        <c:ser>
          <c:idx val="0"/>
          <c:order val="0"/>
          <c:tx>
            <c:strRef>
              <c:f>Dati_per_grafici!$D$12</c:f>
              <c:strCache>
                <c:ptCount val="1"/>
                <c:pt idx="0">
                  <c:v>Asilo Nido Seguro – Anno 13 14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Dati_per_grafici!$E$11:$AP$11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Dati_per_grafici!$E$12:$AP$12</c:f>
              <c:numCache>
                <c:formatCode>0.00</c:formatCode>
                <c:ptCount val="38"/>
                <c:pt idx="0">
                  <c:v>0.63636363636363635</c:v>
                </c:pt>
                <c:pt idx="1">
                  <c:v>0.83333333333333337</c:v>
                </c:pt>
                <c:pt idx="2">
                  <c:v>0.9375</c:v>
                </c:pt>
                <c:pt idx="3">
                  <c:v>0.89583333333333337</c:v>
                </c:pt>
                <c:pt idx="4">
                  <c:v>0.85416666666666663</c:v>
                </c:pt>
                <c:pt idx="5">
                  <c:v>0.72499999999999998</c:v>
                </c:pt>
                <c:pt idx="6">
                  <c:v>0.875</c:v>
                </c:pt>
                <c:pt idx="7">
                  <c:v>0.91666666666666663</c:v>
                </c:pt>
                <c:pt idx="8">
                  <c:v>0.90740740740740744</c:v>
                </c:pt>
                <c:pt idx="9">
                  <c:v>0.87037037037037035</c:v>
                </c:pt>
                <c:pt idx="10">
                  <c:v>0.82608695652173914</c:v>
                </c:pt>
                <c:pt idx="11">
                  <c:v>0.77884615384615385</c:v>
                </c:pt>
                <c:pt idx="12">
                  <c:v>0.84615384615384615</c:v>
                </c:pt>
                <c:pt idx="13">
                  <c:v>0.88461538461538458</c:v>
                </c:pt>
                <c:pt idx="14">
                  <c:v>0.83653846153846156</c:v>
                </c:pt>
                <c:pt idx="15">
                  <c:v>0.78846153846153844</c:v>
                </c:pt>
                <c:pt idx="16">
                  <c:v>0.88888888888888884</c:v>
                </c:pt>
                <c:pt idx="17">
                  <c:v>0.78703703703703709</c:v>
                </c:pt>
                <c:pt idx="18">
                  <c:v>0.70370370370370372</c:v>
                </c:pt>
                <c:pt idx="19">
                  <c:v>0.89814814814814814</c:v>
                </c:pt>
                <c:pt idx="20">
                  <c:v>0.95192307692307687</c:v>
                </c:pt>
                <c:pt idx="21">
                  <c:v>0.89814814814814814</c:v>
                </c:pt>
                <c:pt idx="22">
                  <c:v>0.80555555555555558</c:v>
                </c:pt>
                <c:pt idx="23">
                  <c:v>0.93518518518518523</c:v>
                </c:pt>
                <c:pt idx="24">
                  <c:v>0.92592592592592593</c:v>
                </c:pt>
                <c:pt idx="25">
                  <c:v>0.89814814814814814</c:v>
                </c:pt>
                <c:pt idx="26">
                  <c:v>0.89814814814814814</c:v>
                </c:pt>
                <c:pt idx="27">
                  <c:v>0.86111111111111116</c:v>
                </c:pt>
                <c:pt idx="28">
                  <c:v>0.84259259259259256</c:v>
                </c:pt>
                <c:pt idx="29">
                  <c:v>0.92592592592592593</c:v>
                </c:pt>
                <c:pt idx="30">
                  <c:v>0.74038461538461542</c:v>
                </c:pt>
                <c:pt idx="31">
                  <c:v>0.83333333333333337</c:v>
                </c:pt>
                <c:pt idx="32">
                  <c:v>0.79629629629629628</c:v>
                </c:pt>
                <c:pt idx="33">
                  <c:v>0.91666666666666663</c:v>
                </c:pt>
                <c:pt idx="34">
                  <c:v>0.92307692307692313</c:v>
                </c:pt>
                <c:pt idx="35">
                  <c:v>0.85576923076923073</c:v>
                </c:pt>
                <c:pt idx="36">
                  <c:v>0.88461538461538458</c:v>
                </c:pt>
                <c:pt idx="37">
                  <c:v>0.85701856148491884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D-CC41-AC40-620A8621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2018207"/>
        <c:axId val="1"/>
      </c:lineChart>
      <c:catAx>
        <c:axId val="802018207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At val="0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.0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02018207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85891694805835"/>
          <c:y val="3.1316197773206302E-2"/>
          <c:w val="0.21296954753112576"/>
          <c:h val="3.340394429142005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35</xdr:row>
      <xdr:rowOff>50800</xdr:rowOff>
    </xdr:from>
    <xdr:to>
      <xdr:col>4</xdr:col>
      <xdr:colOff>215900</xdr:colOff>
      <xdr:row>35</xdr:row>
      <xdr:rowOff>190500</xdr:rowOff>
    </xdr:to>
    <xdr:sp macro="" textlink="">
      <xdr:nvSpPr>
        <xdr:cNvPr id="1025" name="Freccia a destra 1">
          <a:extLst>
            <a:ext uri="{FF2B5EF4-FFF2-40B4-BE49-F238E27FC236}">
              <a16:creationId xmlns:a16="http://schemas.microsoft.com/office/drawing/2014/main" id="{3136E21D-7806-FA4F-BAAC-8CE3685C3429}"/>
            </a:ext>
          </a:extLst>
        </xdr:cNvPr>
        <xdr:cNvSpPr>
          <a:spLocks noChangeArrowheads="1"/>
        </xdr:cNvSpPr>
      </xdr:nvSpPr>
      <xdr:spPr bwMode="auto">
        <a:xfrm>
          <a:off x="1473200" y="7797800"/>
          <a:ext cx="368300" cy="139700"/>
        </a:xfrm>
        <a:custGeom>
          <a:avLst/>
          <a:gdLst>
            <a:gd name="G0" fmla="+- 10800 0 0"/>
            <a:gd name="G1" fmla="+- 21600 0 0"/>
            <a:gd name="G2" fmla="+- 10800 0 0"/>
            <a:gd name="G3" fmla="+- 21600 0 0"/>
            <a:gd name="G4" fmla="+- G3 0 G2"/>
            <a:gd name="G5" fmla="+- G1 0 G0"/>
            <a:gd name="G6" fmla="*/ G5 1 21600"/>
            <a:gd name="G7" fmla="*/ G4 1 21600"/>
            <a:gd name="G8" fmla="+- 0 0 0"/>
            <a:gd name="G9" fmla="+- 21600 0 0"/>
            <a:gd name="G10" fmla="+- 10800 0 0"/>
            <a:gd name="G11" fmla="+- 16000 0 0"/>
            <a:gd name="G12" fmla="+- 5400 0 0"/>
            <a:gd name="G13" fmla="+- 21600 0 G12"/>
            <a:gd name="G14" fmla="*/ 0 G6 1"/>
            <a:gd name="G15" fmla="+- 21600 0 G11"/>
            <a:gd name="G16" fmla="*/ G15 G12 1"/>
            <a:gd name="G17" fmla="*/ G16 1 10800"/>
            <a:gd name="G18" fmla="+- G11 G17 0"/>
            <a:gd name="G19" fmla="*/ 16000 1 G6"/>
            <a:gd name="G20" fmla="*/ 5400 1 G7"/>
            <a:gd name="G21" fmla="*/ G14 1 G6"/>
            <a:gd name="T0" fmla="*/ 0 w 21600"/>
            <a:gd name="T1" fmla="*/ 5400 h 21600"/>
            <a:gd name="T2" fmla="*/ 16000 w 21600"/>
            <a:gd name="T3" fmla="*/ 5400 h 21600"/>
            <a:gd name="T4" fmla="*/ 16000 w 21600"/>
            <a:gd name="T5" fmla="*/ 0 h 21600"/>
            <a:gd name="T6" fmla="*/ 21600 w 21600"/>
            <a:gd name="T7" fmla="*/ 10800 h 21600"/>
            <a:gd name="T8" fmla="*/ 16000 w 21600"/>
            <a:gd name="T9" fmla="*/ 21600 h 21600"/>
            <a:gd name="T10" fmla="*/ 16000 w 21600"/>
            <a:gd name="T11" fmla="*/ 16200 h 21600"/>
            <a:gd name="T12" fmla="*/ 0 w 21600"/>
            <a:gd name="T13" fmla="*/ 16200 h 21600"/>
            <a:gd name="T14" fmla="*/ G21 w 21600"/>
            <a:gd name="T15" fmla="*/ G12 h 21600"/>
            <a:gd name="T16" fmla="*/ G18 w 21600"/>
            <a:gd name="T17" fmla="*/ G1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</a:cxnLst>
          <a:rect l="T14" t="T15" r="T16" b="T17"/>
          <a:pathLst>
            <a:path w="21600" h="21600">
              <a:moveTo>
                <a:pt x="0" y="5400"/>
              </a:moveTo>
              <a:lnTo>
                <a:pt x="16000" y="5400"/>
              </a:lnTo>
              <a:lnTo>
                <a:pt x="16000" y="0"/>
              </a:lnTo>
              <a:lnTo>
                <a:pt x="21600" y="10800"/>
              </a:lnTo>
              <a:lnTo>
                <a:pt x="16000" y="21600"/>
              </a:lnTo>
              <a:lnTo>
                <a:pt x="16000" y="16200"/>
              </a:lnTo>
              <a:lnTo>
                <a:pt x="0" y="16200"/>
              </a:lnTo>
              <a:close/>
            </a:path>
          </a:pathLst>
        </a:cu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254000</xdr:colOff>
      <xdr:row>35</xdr:row>
      <xdr:rowOff>50800</xdr:rowOff>
    </xdr:from>
    <xdr:to>
      <xdr:col>15</xdr:col>
      <xdr:colOff>215900</xdr:colOff>
      <xdr:row>35</xdr:row>
      <xdr:rowOff>165100</xdr:rowOff>
    </xdr:to>
    <xdr:sp macro="" textlink="">
      <xdr:nvSpPr>
        <xdr:cNvPr id="1026" name="Freccia a destra 2">
          <a:extLst>
            <a:ext uri="{FF2B5EF4-FFF2-40B4-BE49-F238E27FC236}">
              <a16:creationId xmlns:a16="http://schemas.microsoft.com/office/drawing/2014/main" id="{A13E8860-3EB0-E947-A603-45D3BF8DCC3F}"/>
            </a:ext>
          </a:extLst>
        </xdr:cNvPr>
        <xdr:cNvSpPr>
          <a:spLocks noChangeArrowheads="1"/>
        </xdr:cNvSpPr>
      </xdr:nvSpPr>
      <xdr:spPr bwMode="auto">
        <a:xfrm>
          <a:off x="5943600" y="7797800"/>
          <a:ext cx="368300" cy="114300"/>
        </a:xfrm>
        <a:custGeom>
          <a:avLst/>
          <a:gdLst>
            <a:gd name="G0" fmla="+- 10800 0 0"/>
            <a:gd name="G1" fmla="+- 21600 0 0"/>
            <a:gd name="G2" fmla="+- 10800 0 0"/>
            <a:gd name="G3" fmla="+- 21600 0 0"/>
            <a:gd name="G4" fmla="+- G3 0 G2"/>
            <a:gd name="G5" fmla="+- G1 0 G0"/>
            <a:gd name="G6" fmla="*/ G5 1 21600"/>
            <a:gd name="G7" fmla="*/ G4 1 21600"/>
            <a:gd name="G8" fmla="+- 0 0 0"/>
            <a:gd name="G9" fmla="+- 21600 0 0"/>
            <a:gd name="G10" fmla="+- 10800 0 0"/>
            <a:gd name="G11" fmla="+- 16880 0 0"/>
            <a:gd name="G12" fmla="+- 5400 0 0"/>
            <a:gd name="G13" fmla="+- 21600 0 G12"/>
            <a:gd name="G14" fmla="*/ 0 G6 1"/>
            <a:gd name="G15" fmla="+- 21600 0 G11"/>
            <a:gd name="G16" fmla="*/ G15 G12 1"/>
            <a:gd name="G17" fmla="*/ G16 1 10800"/>
            <a:gd name="G18" fmla="+- G11 G17 0"/>
            <a:gd name="G19" fmla="*/ 16880 1 G6"/>
            <a:gd name="G20" fmla="*/ 5400 1 G7"/>
            <a:gd name="G21" fmla="*/ G14 1 G6"/>
            <a:gd name="T0" fmla="*/ 0 w 21600"/>
            <a:gd name="T1" fmla="*/ 5400 h 21600"/>
            <a:gd name="T2" fmla="*/ 16880 w 21600"/>
            <a:gd name="T3" fmla="*/ 5400 h 21600"/>
            <a:gd name="T4" fmla="*/ 16880 w 21600"/>
            <a:gd name="T5" fmla="*/ 0 h 21600"/>
            <a:gd name="T6" fmla="*/ 21600 w 21600"/>
            <a:gd name="T7" fmla="*/ 10800 h 21600"/>
            <a:gd name="T8" fmla="*/ 16880 w 21600"/>
            <a:gd name="T9" fmla="*/ 21600 h 21600"/>
            <a:gd name="T10" fmla="*/ 16880 w 21600"/>
            <a:gd name="T11" fmla="*/ 16200 h 21600"/>
            <a:gd name="T12" fmla="*/ 0 w 21600"/>
            <a:gd name="T13" fmla="*/ 16200 h 21600"/>
            <a:gd name="T14" fmla="*/ G21 w 21600"/>
            <a:gd name="T15" fmla="*/ G12 h 21600"/>
            <a:gd name="T16" fmla="*/ G18 w 21600"/>
            <a:gd name="T17" fmla="*/ G1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</a:cxnLst>
          <a:rect l="T14" t="T15" r="T16" b="T17"/>
          <a:pathLst>
            <a:path w="21600" h="21600">
              <a:moveTo>
                <a:pt x="0" y="5400"/>
              </a:moveTo>
              <a:lnTo>
                <a:pt x="16880" y="5400"/>
              </a:lnTo>
              <a:lnTo>
                <a:pt x="16880" y="0"/>
              </a:lnTo>
              <a:lnTo>
                <a:pt x="21600" y="10800"/>
              </a:lnTo>
              <a:lnTo>
                <a:pt x="16880" y="21600"/>
              </a:lnTo>
              <a:lnTo>
                <a:pt x="16880" y="16200"/>
              </a:lnTo>
              <a:lnTo>
                <a:pt x="0" y="16200"/>
              </a:lnTo>
              <a:close/>
            </a:path>
          </a:pathLst>
        </a:cu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12700</xdr:rowOff>
    </xdr:from>
    <xdr:to>
      <xdr:col>10</xdr:col>
      <xdr:colOff>444500</xdr:colOff>
      <xdr:row>40</xdr:row>
      <xdr:rowOff>165100</xdr:rowOff>
    </xdr:to>
    <xdr:graphicFrame macro="">
      <xdr:nvGraphicFramePr>
        <xdr:cNvPr id="7169" name="Grafico 1">
          <a:extLst>
            <a:ext uri="{FF2B5EF4-FFF2-40B4-BE49-F238E27FC236}">
              <a16:creationId xmlns:a16="http://schemas.microsoft.com/office/drawing/2014/main" id="{4BBB608E-4FDD-A64F-B2C0-DA850B274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5"/>
  <sheetViews>
    <sheetView topLeftCell="A4" zoomScaleNormal="100" workbookViewId="0">
      <selection sqref="A1:IV65536"/>
    </sheetView>
  </sheetViews>
  <sheetFormatPr baseColWidth="10" defaultColWidth="5.33203125" defaultRowHeight="12.75" customHeight="1"/>
  <cols>
    <col min="1" max="19" width="5.33203125" style="1" customWidth="1"/>
    <col min="20" max="21" width="5.33203125" style="2" customWidth="1"/>
    <col min="22" max="35" width="5.33203125" style="1" customWidth="1"/>
    <col min="36" max="37" width="5.33203125" style="2" customWidth="1"/>
    <col min="38" max="44" width="5.33203125" style="1" customWidth="1"/>
    <col min="45" max="46" width="5.33203125" style="2" customWidth="1"/>
    <col min="47" max="16384" width="5.33203125" style="1"/>
  </cols>
  <sheetData>
    <row r="1" spans="1:46" ht="18.75" customHeight="1">
      <c r="A1" s="3"/>
      <c r="B1" s="4">
        <v>1</v>
      </c>
      <c r="C1" s="5">
        <v>2</v>
      </c>
      <c r="D1" s="4">
        <v>3</v>
      </c>
      <c r="E1" s="6">
        <v>4</v>
      </c>
      <c r="F1" s="6">
        <v>5</v>
      </c>
      <c r="G1" s="6">
        <v>6</v>
      </c>
      <c r="H1" s="7">
        <v>7</v>
      </c>
      <c r="I1" s="8">
        <v>8</v>
      </c>
      <c r="J1" s="7">
        <v>9</v>
      </c>
      <c r="K1" s="7">
        <v>10</v>
      </c>
      <c r="L1" s="7">
        <v>11</v>
      </c>
      <c r="M1" s="9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1">
        <v>19</v>
      </c>
      <c r="U1" s="6">
        <v>20</v>
      </c>
      <c r="V1" s="12">
        <v>21</v>
      </c>
      <c r="W1" s="12">
        <v>22</v>
      </c>
      <c r="X1" s="13">
        <v>23</v>
      </c>
      <c r="Y1" s="5">
        <v>24</v>
      </c>
      <c r="Z1" s="5">
        <v>25</v>
      </c>
      <c r="AA1" s="14">
        <v>26</v>
      </c>
      <c r="AB1" s="14">
        <v>27</v>
      </c>
      <c r="AC1" s="15">
        <v>28</v>
      </c>
      <c r="AD1" s="14">
        <v>29</v>
      </c>
      <c r="AE1" s="15">
        <v>30</v>
      </c>
      <c r="AF1" s="16">
        <v>31</v>
      </c>
      <c r="AG1" s="15">
        <v>32</v>
      </c>
      <c r="AH1" s="17">
        <v>33</v>
      </c>
      <c r="AI1" s="9">
        <v>34</v>
      </c>
      <c r="AJ1" s="18">
        <v>35</v>
      </c>
      <c r="AK1" s="18">
        <v>36</v>
      </c>
      <c r="AL1" s="15">
        <v>37</v>
      </c>
      <c r="AM1" s="15">
        <v>38</v>
      </c>
      <c r="AN1" s="19">
        <v>39</v>
      </c>
      <c r="AO1" s="9">
        <v>40</v>
      </c>
      <c r="AP1" s="8">
        <v>41</v>
      </c>
      <c r="AQ1" s="8">
        <v>42</v>
      </c>
      <c r="AR1" s="20"/>
      <c r="AS1" s="21" t="s">
        <v>0</v>
      </c>
      <c r="AT1" s="22" t="s">
        <v>1</v>
      </c>
    </row>
    <row r="2" spans="1:46" ht="18.75" customHeight="1">
      <c r="A2" s="23" t="s">
        <v>2</v>
      </c>
      <c r="B2" s="24" t="s">
        <v>3</v>
      </c>
      <c r="C2" s="25">
        <v>0.75</v>
      </c>
      <c r="D2" s="24" t="s">
        <v>3</v>
      </c>
      <c r="E2" s="26">
        <v>1</v>
      </c>
      <c r="F2" s="26">
        <v>1</v>
      </c>
      <c r="G2" s="26">
        <v>1</v>
      </c>
      <c r="H2" s="27">
        <v>1</v>
      </c>
      <c r="I2" s="28" t="s">
        <v>4</v>
      </c>
      <c r="J2" s="27">
        <v>0.75</v>
      </c>
      <c r="K2" s="27">
        <v>1</v>
      </c>
      <c r="L2" s="27">
        <v>1</v>
      </c>
      <c r="M2" s="29">
        <v>1</v>
      </c>
      <c r="N2" s="30">
        <v>0.75</v>
      </c>
      <c r="O2" s="30">
        <v>0.75</v>
      </c>
      <c r="P2" s="30">
        <v>0.75</v>
      </c>
      <c r="Q2" s="30">
        <v>0.75</v>
      </c>
      <c r="R2" s="30">
        <v>0.75</v>
      </c>
      <c r="S2" s="30">
        <v>0.75</v>
      </c>
      <c r="T2" s="31">
        <v>0.5</v>
      </c>
      <c r="U2" s="26">
        <v>1</v>
      </c>
      <c r="V2" s="32">
        <v>0.75</v>
      </c>
      <c r="W2" s="32">
        <v>1</v>
      </c>
      <c r="X2" s="33">
        <v>1</v>
      </c>
      <c r="Y2" s="25">
        <v>1</v>
      </c>
      <c r="Z2" s="25">
        <v>1</v>
      </c>
      <c r="AA2" s="31">
        <v>1</v>
      </c>
      <c r="AB2" s="31">
        <v>1</v>
      </c>
      <c r="AC2" s="34">
        <v>1</v>
      </c>
      <c r="AD2" s="31">
        <v>1</v>
      </c>
      <c r="AE2" s="35">
        <v>1</v>
      </c>
      <c r="AF2" s="36">
        <v>1</v>
      </c>
      <c r="AG2" s="34">
        <v>1</v>
      </c>
      <c r="AH2" s="37">
        <v>0.75</v>
      </c>
      <c r="AI2" s="29">
        <v>0.75</v>
      </c>
      <c r="AJ2" s="38">
        <v>0.75</v>
      </c>
      <c r="AK2" s="38">
        <v>0.75</v>
      </c>
      <c r="AL2" s="34">
        <v>1</v>
      </c>
      <c r="AM2" s="34">
        <v>1</v>
      </c>
      <c r="AN2" s="39">
        <v>1</v>
      </c>
      <c r="AO2" s="29">
        <v>1</v>
      </c>
      <c r="AP2" s="28" t="s">
        <v>3</v>
      </c>
      <c r="AQ2" s="28"/>
      <c r="AR2" s="40">
        <f t="shared" ref="AR2:AR29" si="0">SUMIF(C2:AO2,"&gt;=0,00")</f>
        <v>33.25</v>
      </c>
      <c r="AS2" s="41">
        <f t="shared" ref="AS2:AS28" si="1">COUNTIF(C2:AO2,"&gt;=0,00")</f>
        <v>37</v>
      </c>
      <c r="AT2" s="42">
        <f t="shared" ref="AT2:AT28" si="2">(AR2/AS2)</f>
        <v>0.89864864864864868</v>
      </c>
    </row>
    <row r="3" spans="1:46" ht="18.75" customHeight="1">
      <c r="A3" s="23" t="s">
        <v>5</v>
      </c>
      <c r="B3" s="24" t="s">
        <v>3</v>
      </c>
      <c r="C3" s="25">
        <v>0.75</v>
      </c>
      <c r="D3" s="43" t="s">
        <v>3</v>
      </c>
      <c r="E3" s="26">
        <v>1</v>
      </c>
      <c r="F3" s="26">
        <v>1</v>
      </c>
      <c r="G3" s="26">
        <v>1</v>
      </c>
      <c r="H3" s="27">
        <v>1</v>
      </c>
      <c r="I3" s="28" t="s">
        <v>6</v>
      </c>
      <c r="J3" s="44">
        <v>0.25</v>
      </c>
      <c r="K3" s="27">
        <v>1</v>
      </c>
      <c r="L3" s="27">
        <v>1</v>
      </c>
      <c r="M3" s="29">
        <v>1</v>
      </c>
      <c r="N3" s="30">
        <v>1</v>
      </c>
      <c r="O3" s="30">
        <v>1</v>
      </c>
      <c r="P3" s="30">
        <v>1</v>
      </c>
      <c r="Q3" s="30">
        <v>1</v>
      </c>
      <c r="R3" s="30">
        <v>1</v>
      </c>
      <c r="S3" s="30">
        <v>1</v>
      </c>
      <c r="T3" s="31">
        <v>1</v>
      </c>
      <c r="U3" s="26">
        <v>1</v>
      </c>
      <c r="V3" s="32">
        <v>1</v>
      </c>
      <c r="W3" s="32">
        <v>1</v>
      </c>
      <c r="X3" s="33">
        <v>1</v>
      </c>
      <c r="Y3" s="25">
        <v>1</v>
      </c>
      <c r="Z3" s="25">
        <v>1</v>
      </c>
      <c r="AA3" s="31">
        <v>1</v>
      </c>
      <c r="AB3" s="31">
        <v>1</v>
      </c>
      <c r="AC3" s="34">
        <v>1</v>
      </c>
      <c r="AD3" s="31">
        <v>1</v>
      </c>
      <c r="AE3" s="34">
        <v>1</v>
      </c>
      <c r="AF3" s="36">
        <v>1</v>
      </c>
      <c r="AG3" s="34">
        <v>0.5</v>
      </c>
      <c r="AH3" s="37">
        <v>1</v>
      </c>
      <c r="AI3" s="29">
        <v>0.5</v>
      </c>
      <c r="AJ3" s="38">
        <v>1</v>
      </c>
      <c r="AK3" s="38">
        <v>1</v>
      </c>
      <c r="AL3" s="34">
        <v>1</v>
      </c>
      <c r="AM3" s="34">
        <v>1</v>
      </c>
      <c r="AN3" s="39">
        <v>1</v>
      </c>
      <c r="AO3" s="29">
        <v>1</v>
      </c>
      <c r="AP3" s="28" t="s">
        <v>3</v>
      </c>
      <c r="AQ3" s="28"/>
      <c r="AR3" s="40">
        <f t="shared" si="0"/>
        <v>35</v>
      </c>
      <c r="AS3" s="41">
        <f t="shared" si="1"/>
        <v>37</v>
      </c>
      <c r="AT3" s="42">
        <f t="shared" si="2"/>
        <v>0.94594594594594594</v>
      </c>
    </row>
    <row r="4" spans="1:46" ht="18.75" customHeight="1">
      <c r="A4" s="23" t="s">
        <v>7</v>
      </c>
      <c r="B4" s="24" t="s">
        <v>3</v>
      </c>
      <c r="C4" s="25">
        <v>0.25</v>
      </c>
      <c r="D4" s="43" t="s">
        <v>3</v>
      </c>
      <c r="E4" s="26">
        <v>1</v>
      </c>
      <c r="F4" s="26">
        <v>1</v>
      </c>
      <c r="G4" s="26">
        <v>1</v>
      </c>
      <c r="H4" s="27">
        <v>1</v>
      </c>
      <c r="I4" s="28" t="s">
        <v>6</v>
      </c>
      <c r="J4" s="27">
        <v>0.75</v>
      </c>
      <c r="K4" s="27">
        <v>1</v>
      </c>
      <c r="L4" s="27">
        <v>1</v>
      </c>
      <c r="M4" s="29">
        <v>1</v>
      </c>
      <c r="N4" s="30">
        <v>1</v>
      </c>
      <c r="O4" s="30">
        <v>0.75</v>
      </c>
      <c r="P4" s="30">
        <v>0.75</v>
      </c>
      <c r="Q4" s="30">
        <v>1</v>
      </c>
      <c r="R4" s="30">
        <v>1</v>
      </c>
      <c r="S4" s="30">
        <v>1</v>
      </c>
      <c r="T4" s="31">
        <v>0.75</v>
      </c>
      <c r="U4" s="26">
        <v>1</v>
      </c>
      <c r="V4" s="32">
        <v>1</v>
      </c>
      <c r="W4" s="32">
        <v>1</v>
      </c>
      <c r="X4" s="33">
        <v>1</v>
      </c>
      <c r="Y4" s="25">
        <v>1</v>
      </c>
      <c r="Z4" s="25">
        <v>1</v>
      </c>
      <c r="AA4" s="31">
        <v>1</v>
      </c>
      <c r="AB4" s="31">
        <v>1</v>
      </c>
      <c r="AC4" s="34">
        <v>1</v>
      </c>
      <c r="AD4" s="31">
        <v>1</v>
      </c>
      <c r="AE4" s="34">
        <v>1</v>
      </c>
      <c r="AF4" s="36">
        <v>1</v>
      </c>
      <c r="AG4" s="34">
        <v>1</v>
      </c>
      <c r="AH4" s="37">
        <v>1</v>
      </c>
      <c r="AI4" s="29">
        <v>0.75</v>
      </c>
      <c r="AJ4" s="38">
        <v>1</v>
      </c>
      <c r="AK4" s="38">
        <v>0.75</v>
      </c>
      <c r="AL4" s="34">
        <v>1</v>
      </c>
      <c r="AM4" s="34">
        <v>1</v>
      </c>
      <c r="AN4" s="39">
        <v>1</v>
      </c>
      <c r="AO4" s="29">
        <v>1</v>
      </c>
      <c r="AP4" s="28" t="s">
        <v>3</v>
      </c>
      <c r="AQ4" s="28"/>
      <c r="AR4" s="40">
        <f t="shared" si="0"/>
        <v>34.75</v>
      </c>
      <c r="AS4" s="41">
        <f t="shared" si="1"/>
        <v>37</v>
      </c>
      <c r="AT4" s="42">
        <f t="shared" si="2"/>
        <v>0.93918918918918914</v>
      </c>
    </row>
    <row r="5" spans="1:46" ht="18.75" customHeight="1">
      <c r="A5" s="23" t="s">
        <v>8</v>
      </c>
      <c r="B5" s="24" t="s">
        <v>4</v>
      </c>
      <c r="C5" s="25">
        <v>0.75</v>
      </c>
      <c r="D5" s="43" t="s">
        <v>3</v>
      </c>
      <c r="E5" s="26">
        <v>1</v>
      </c>
      <c r="F5" s="26">
        <v>1</v>
      </c>
      <c r="G5" s="26">
        <v>1</v>
      </c>
      <c r="H5" s="27">
        <v>1</v>
      </c>
      <c r="I5" s="28" t="s">
        <v>4</v>
      </c>
      <c r="J5" s="27">
        <v>0.5</v>
      </c>
      <c r="K5" s="27">
        <v>0.75</v>
      </c>
      <c r="L5" s="27">
        <v>1</v>
      </c>
      <c r="M5" s="29">
        <v>1</v>
      </c>
      <c r="N5" s="30">
        <v>1</v>
      </c>
      <c r="O5" s="30">
        <v>0.75</v>
      </c>
      <c r="P5" s="30">
        <v>0.75</v>
      </c>
      <c r="Q5" s="30">
        <v>0.75</v>
      </c>
      <c r="R5" s="30">
        <v>0.75</v>
      </c>
      <c r="S5" s="30">
        <v>0.75</v>
      </c>
      <c r="T5" s="31">
        <v>0.75</v>
      </c>
      <c r="U5" s="26">
        <v>1</v>
      </c>
      <c r="V5" s="32">
        <v>0.75</v>
      </c>
      <c r="W5" s="32">
        <v>0.75</v>
      </c>
      <c r="X5" s="33">
        <v>1</v>
      </c>
      <c r="Y5" s="25">
        <v>1</v>
      </c>
      <c r="Z5" s="25">
        <v>0.75</v>
      </c>
      <c r="AA5" s="31">
        <v>0.75</v>
      </c>
      <c r="AB5" s="31">
        <v>1</v>
      </c>
      <c r="AC5" s="34">
        <v>1</v>
      </c>
      <c r="AD5" s="31">
        <v>1</v>
      </c>
      <c r="AE5" s="34">
        <v>1</v>
      </c>
      <c r="AF5" s="36">
        <v>1</v>
      </c>
      <c r="AG5" s="34">
        <v>1</v>
      </c>
      <c r="AH5" s="37">
        <v>1</v>
      </c>
      <c r="AI5" s="29">
        <v>0.75</v>
      </c>
      <c r="AJ5" s="38">
        <v>0.75</v>
      </c>
      <c r="AK5" s="38">
        <v>1</v>
      </c>
      <c r="AL5" s="34">
        <v>1</v>
      </c>
      <c r="AM5" s="34">
        <v>1</v>
      </c>
      <c r="AN5" s="39">
        <v>0.75</v>
      </c>
      <c r="AO5" s="29">
        <v>1</v>
      </c>
      <c r="AP5" s="28" t="s">
        <v>9</v>
      </c>
      <c r="AQ5" s="28"/>
      <c r="AR5" s="40">
        <f t="shared" si="0"/>
        <v>32.75</v>
      </c>
      <c r="AS5" s="41">
        <f t="shared" si="1"/>
        <v>37</v>
      </c>
      <c r="AT5" s="42">
        <f t="shared" si="2"/>
        <v>0.88513513513513509</v>
      </c>
    </row>
    <row r="6" spans="1:46" ht="18.75" customHeight="1">
      <c r="A6" s="23" t="s">
        <v>10</v>
      </c>
      <c r="B6" s="24" t="s">
        <v>4</v>
      </c>
      <c r="C6" s="25">
        <v>0.75</v>
      </c>
      <c r="D6" s="43" t="s">
        <v>3</v>
      </c>
      <c r="E6" s="26">
        <v>0.75</v>
      </c>
      <c r="F6" s="26">
        <v>1</v>
      </c>
      <c r="G6" s="26">
        <v>1</v>
      </c>
      <c r="H6" s="27">
        <v>0.75</v>
      </c>
      <c r="I6" s="28" t="s">
        <v>11</v>
      </c>
      <c r="J6" s="27">
        <v>0.75</v>
      </c>
      <c r="K6" s="27">
        <v>1</v>
      </c>
      <c r="L6" s="27">
        <v>1</v>
      </c>
      <c r="M6" s="29">
        <v>1</v>
      </c>
      <c r="N6" s="30">
        <v>1</v>
      </c>
      <c r="O6" s="30">
        <v>0.75</v>
      </c>
      <c r="P6" s="30">
        <v>0.75</v>
      </c>
      <c r="Q6" s="30">
        <v>1</v>
      </c>
      <c r="R6" s="30">
        <v>1</v>
      </c>
      <c r="S6" s="30">
        <v>0.75</v>
      </c>
      <c r="T6" s="31">
        <v>0.75</v>
      </c>
      <c r="U6" s="26">
        <v>0.75</v>
      </c>
      <c r="V6" s="32">
        <v>0.75</v>
      </c>
      <c r="W6" s="32">
        <v>0.75</v>
      </c>
      <c r="X6" s="33">
        <v>1</v>
      </c>
      <c r="Y6" s="25">
        <v>1</v>
      </c>
      <c r="Z6" s="25">
        <v>1</v>
      </c>
      <c r="AA6" s="31">
        <v>1</v>
      </c>
      <c r="AB6" s="31">
        <v>0.75</v>
      </c>
      <c r="AC6" s="34">
        <v>1</v>
      </c>
      <c r="AD6" s="31">
        <v>1</v>
      </c>
      <c r="AE6" s="34">
        <v>1</v>
      </c>
      <c r="AF6" s="36">
        <v>1</v>
      </c>
      <c r="AG6" s="34">
        <v>0.75</v>
      </c>
      <c r="AH6" s="37">
        <v>1</v>
      </c>
      <c r="AI6" s="29">
        <v>1</v>
      </c>
      <c r="AJ6" s="38">
        <v>1</v>
      </c>
      <c r="AK6" s="38">
        <v>0.75</v>
      </c>
      <c r="AL6" s="34">
        <v>1</v>
      </c>
      <c r="AM6" s="34">
        <v>1</v>
      </c>
      <c r="AN6" s="39">
        <v>1</v>
      </c>
      <c r="AO6" s="29">
        <v>1</v>
      </c>
      <c r="AP6" s="28" t="s">
        <v>3</v>
      </c>
      <c r="AQ6" s="28"/>
      <c r="AR6" s="40">
        <f t="shared" si="0"/>
        <v>33.5</v>
      </c>
      <c r="AS6" s="41">
        <f t="shared" si="1"/>
        <v>37</v>
      </c>
      <c r="AT6" s="42">
        <f t="shared" si="2"/>
        <v>0.90540540540540537</v>
      </c>
    </row>
    <row r="7" spans="1:46" ht="18.75" customHeight="1">
      <c r="A7" s="23" t="s">
        <v>12</v>
      </c>
      <c r="B7" s="24" t="s">
        <v>6</v>
      </c>
      <c r="C7" s="25">
        <v>0.75</v>
      </c>
      <c r="D7" s="43" t="s">
        <v>3</v>
      </c>
      <c r="E7" s="26">
        <v>0.5</v>
      </c>
      <c r="F7" s="26">
        <v>0.75</v>
      </c>
      <c r="G7" s="26">
        <v>0.5</v>
      </c>
      <c r="H7" s="27">
        <v>0.5</v>
      </c>
      <c r="I7" s="28" t="s">
        <v>4</v>
      </c>
      <c r="J7" s="27">
        <v>1</v>
      </c>
      <c r="K7" s="27">
        <v>0.75</v>
      </c>
      <c r="L7" s="27">
        <v>0.5</v>
      </c>
      <c r="M7" s="29">
        <v>0.5</v>
      </c>
      <c r="N7" s="30">
        <v>0.5</v>
      </c>
      <c r="O7" s="30">
        <v>0.25</v>
      </c>
      <c r="P7" s="30">
        <v>0.25</v>
      </c>
      <c r="Q7" s="30">
        <v>0.5</v>
      </c>
      <c r="R7" s="30">
        <v>0.5</v>
      </c>
      <c r="S7" s="30">
        <v>0.5</v>
      </c>
      <c r="T7" s="31">
        <v>0.5</v>
      </c>
      <c r="U7" s="26">
        <v>0.75</v>
      </c>
      <c r="V7" s="32">
        <v>0.5</v>
      </c>
      <c r="W7" s="32">
        <v>0.25</v>
      </c>
      <c r="X7" s="33">
        <v>0.5</v>
      </c>
      <c r="Y7" s="25">
        <v>0.75</v>
      </c>
      <c r="Z7" s="25">
        <v>0.75</v>
      </c>
      <c r="AA7" s="31">
        <v>0.5</v>
      </c>
      <c r="AB7" s="31">
        <v>0.75</v>
      </c>
      <c r="AC7" s="34">
        <v>0.5</v>
      </c>
      <c r="AD7" s="31">
        <v>0.5</v>
      </c>
      <c r="AE7" s="34">
        <v>0.5</v>
      </c>
      <c r="AF7" s="36">
        <v>0.5</v>
      </c>
      <c r="AG7" s="34">
        <v>0.75</v>
      </c>
      <c r="AH7" s="37">
        <v>0.5</v>
      </c>
      <c r="AI7" s="29">
        <v>0.75</v>
      </c>
      <c r="AJ7" s="38">
        <v>0.5</v>
      </c>
      <c r="AK7" s="38">
        <v>0.5</v>
      </c>
      <c r="AL7" s="34">
        <v>0.5</v>
      </c>
      <c r="AM7" s="34">
        <v>0.75</v>
      </c>
      <c r="AN7" s="39">
        <v>0.75</v>
      </c>
      <c r="AO7" s="29">
        <v>0.75</v>
      </c>
      <c r="AP7" s="28" t="s">
        <v>11</v>
      </c>
      <c r="AQ7" s="28"/>
      <c r="AR7" s="40">
        <f t="shared" si="0"/>
        <v>21.25</v>
      </c>
      <c r="AS7" s="41">
        <f t="shared" si="1"/>
        <v>37</v>
      </c>
      <c r="AT7" s="42">
        <f t="shared" si="2"/>
        <v>0.57432432432432434</v>
      </c>
    </row>
    <row r="8" spans="1:46" ht="18.75" customHeight="1">
      <c r="A8" s="23" t="s">
        <v>13</v>
      </c>
      <c r="B8" s="24" t="s">
        <v>4</v>
      </c>
      <c r="C8" s="25">
        <v>0.5</v>
      </c>
      <c r="D8" s="43" t="s">
        <v>3</v>
      </c>
      <c r="E8" s="26">
        <v>1</v>
      </c>
      <c r="F8" s="26">
        <v>1</v>
      </c>
      <c r="G8" s="26">
        <v>1</v>
      </c>
      <c r="H8" s="27">
        <v>0.75</v>
      </c>
      <c r="I8" s="28" t="s">
        <v>6</v>
      </c>
      <c r="J8" s="27">
        <v>0.75</v>
      </c>
      <c r="K8" s="27">
        <v>0.75</v>
      </c>
      <c r="L8" s="27">
        <v>1</v>
      </c>
      <c r="M8" s="29">
        <v>1</v>
      </c>
      <c r="N8" s="30">
        <v>0.75</v>
      </c>
      <c r="O8" s="30">
        <v>0.75</v>
      </c>
      <c r="P8" s="30">
        <v>0.75</v>
      </c>
      <c r="Q8" s="30">
        <v>0.75</v>
      </c>
      <c r="R8" s="30">
        <v>1</v>
      </c>
      <c r="S8" s="30">
        <v>0.75</v>
      </c>
      <c r="T8" s="31">
        <v>1</v>
      </c>
      <c r="U8" s="26">
        <v>1</v>
      </c>
      <c r="V8" s="32">
        <v>0.75</v>
      </c>
      <c r="W8" s="32">
        <v>0.75</v>
      </c>
      <c r="X8" s="33">
        <v>1</v>
      </c>
      <c r="Y8" s="25">
        <v>1</v>
      </c>
      <c r="Z8" s="25">
        <v>1</v>
      </c>
      <c r="AA8" s="31">
        <v>1</v>
      </c>
      <c r="AB8" s="31">
        <v>1</v>
      </c>
      <c r="AC8" s="34">
        <v>1</v>
      </c>
      <c r="AD8" s="31">
        <v>1</v>
      </c>
      <c r="AE8" s="34">
        <v>1</v>
      </c>
      <c r="AF8" s="36">
        <v>1</v>
      </c>
      <c r="AG8" s="34">
        <v>0.75</v>
      </c>
      <c r="AH8" s="37">
        <v>1</v>
      </c>
      <c r="AI8" s="29">
        <v>0.5</v>
      </c>
      <c r="AJ8" s="38">
        <v>1</v>
      </c>
      <c r="AK8" s="38">
        <v>0.75</v>
      </c>
      <c r="AL8" s="34">
        <v>1</v>
      </c>
      <c r="AM8" s="34">
        <v>1</v>
      </c>
      <c r="AN8" s="39">
        <v>1</v>
      </c>
      <c r="AO8" s="29">
        <v>1</v>
      </c>
      <c r="AP8" s="28" t="s">
        <v>9</v>
      </c>
      <c r="AQ8" s="28"/>
      <c r="AR8" s="40">
        <f t="shared" si="0"/>
        <v>33</v>
      </c>
      <c r="AS8" s="41">
        <f t="shared" si="1"/>
        <v>37</v>
      </c>
      <c r="AT8" s="42">
        <f t="shared" si="2"/>
        <v>0.89189189189189189</v>
      </c>
    </row>
    <row r="9" spans="1:46" ht="18.75" customHeight="1">
      <c r="A9" s="23" t="s">
        <v>14</v>
      </c>
      <c r="B9" s="24" t="s">
        <v>4</v>
      </c>
      <c r="C9" s="25">
        <v>0.75</v>
      </c>
      <c r="D9" s="43" t="s">
        <v>3</v>
      </c>
      <c r="E9" s="26">
        <v>0.75</v>
      </c>
      <c r="F9" s="26">
        <v>1</v>
      </c>
      <c r="G9" s="26">
        <v>1</v>
      </c>
      <c r="H9" s="27">
        <v>1</v>
      </c>
      <c r="I9" s="28" t="s">
        <v>4</v>
      </c>
      <c r="J9" s="27">
        <v>0.75</v>
      </c>
      <c r="K9" s="27">
        <v>0.75</v>
      </c>
      <c r="L9" s="27">
        <v>1</v>
      </c>
      <c r="M9" s="29">
        <v>1</v>
      </c>
      <c r="N9" s="30">
        <v>1</v>
      </c>
      <c r="O9" s="30"/>
      <c r="P9" s="30">
        <v>0.75</v>
      </c>
      <c r="Q9" s="30">
        <v>1</v>
      </c>
      <c r="R9" s="30">
        <v>1</v>
      </c>
      <c r="S9" s="30">
        <v>0.75</v>
      </c>
      <c r="T9" s="31">
        <v>1</v>
      </c>
      <c r="U9" s="26">
        <v>0.75</v>
      </c>
      <c r="V9" s="32">
        <v>0.75</v>
      </c>
      <c r="W9" s="32">
        <v>0.75</v>
      </c>
      <c r="X9" s="33">
        <v>1</v>
      </c>
      <c r="Y9" s="25">
        <v>1</v>
      </c>
      <c r="Z9" s="25">
        <v>1</v>
      </c>
      <c r="AA9" s="31">
        <v>0.75</v>
      </c>
      <c r="AB9" s="31">
        <v>1</v>
      </c>
      <c r="AC9" s="34">
        <v>1</v>
      </c>
      <c r="AD9" s="31">
        <v>1</v>
      </c>
      <c r="AE9" s="34">
        <v>1</v>
      </c>
      <c r="AF9" s="36">
        <v>0.75</v>
      </c>
      <c r="AG9" s="34">
        <v>0.75</v>
      </c>
      <c r="AH9" s="37">
        <v>1</v>
      </c>
      <c r="AI9" s="29">
        <v>0.75</v>
      </c>
      <c r="AJ9" s="38">
        <v>0.75</v>
      </c>
      <c r="AK9" s="38">
        <v>0.75</v>
      </c>
      <c r="AL9" s="34">
        <v>1</v>
      </c>
      <c r="AM9" s="34">
        <v>1</v>
      </c>
      <c r="AN9" s="39">
        <v>0.75</v>
      </c>
      <c r="AO9" s="29">
        <v>1</v>
      </c>
      <c r="AP9" s="28" t="s">
        <v>11</v>
      </c>
      <c r="AQ9" s="28"/>
      <c r="AR9" s="40">
        <f t="shared" si="0"/>
        <v>32</v>
      </c>
      <c r="AS9" s="41">
        <f t="shared" si="1"/>
        <v>36</v>
      </c>
      <c r="AT9" s="42">
        <f t="shared" si="2"/>
        <v>0.88888888888888884</v>
      </c>
    </row>
    <row r="10" spans="1:46" ht="18.75" customHeight="1">
      <c r="A10" s="23" t="s">
        <v>15</v>
      </c>
      <c r="B10" s="24" t="s">
        <v>4</v>
      </c>
      <c r="C10" s="25">
        <v>0.75</v>
      </c>
      <c r="D10" s="43" t="s">
        <v>3</v>
      </c>
      <c r="E10" s="26">
        <v>1</v>
      </c>
      <c r="F10" s="26">
        <v>1</v>
      </c>
      <c r="G10" s="26">
        <v>0.75</v>
      </c>
      <c r="H10" s="27">
        <v>1</v>
      </c>
      <c r="I10" s="28" t="s">
        <v>3</v>
      </c>
      <c r="J10" s="27">
        <v>1</v>
      </c>
      <c r="K10" s="27">
        <v>1</v>
      </c>
      <c r="L10" s="27">
        <v>1</v>
      </c>
      <c r="M10" s="29">
        <v>1</v>
      </c>
      <c r="N10" s="30">
        <v>0.75</v>
      </c>
      <c r="O10" s="30">
        <v>1</v>
      </c>
      <c r="P10" s="30">
        <v>1</v>
      </c>
      <c r="Q10" s="30">
        <v>1</v>
      </c>
      <c r="R10" s="30">
        <v>1</v>
      </c>
      <c r="S10" s="30">
        <v>1</v>
      </c>
      <c r="T10" s="31">
        <v>0.75</v>
      </c>
      <c r="U10" s="26">
        <v>1</v>
      </c>
      <c r="V10" s="32">
        <v>0.75</v>
      </c>
      <c r="W10" s="32">
        <v>0.75</v>
      </c>
      <c r="X10" s="33">
        <v>0.75</v>
      </c>
      <c r="Y10" s="25">
        <v>1</v>
      </c>
      <c r="Z10" s="25">
        <v>1</v>
      </c>
      <c r="AA10" s="31">
        <v>0.75</v>
      </c>
      <c r="AB10" s="31">
        <v>1</v>
      </c>
      <c r="AC10" s="34">
        <v>1</v>
      </c>
      <c r="AD10" s="31">
        <v>1</v>
      </c>
      <c r="AE10" s="34">
        <v>1</v>
      </c>
      <c r="AF10" s="36">
        <v>1</v>
      </c>
      <c r="AG10" s="34">
        <v>0.75</v>
      </c>
      <c r="AH10" s="37">
        <v>1</v>
      </c>
      <c r="AI10" s="29">
        <v>1</v>
      </c>
      <c r="AJ10" s="38">
        <v>1</v>
      </c>
      <c r="AK10" s="38">
        <v>1</v>
      </c>
      <c r="AL10" s="34">
        <v>1</v>
      </c>
      <c r="AM10" s="34">
        <v>1</v>
      </c>
      <c r="AN10" s="39">
        <v>0.75</v>
      </c>
      <c r="AO10" s="29">
        <v>1</v>
      </c>
      <c r="AP10" s="28" t="s">
        <v>9</v>
      </c>
      <c r="AQ10" s="28"/>
      <c r="AR10" s="40">
        <f t="shared" si="0"/>
        <v>34.5</v>
      </c>
      <c r="AS10" s="41">
        <f t="shared" si="1"/>
        <v>37</v>
      </c>
      <c r="AT10" s="42">
        <f t="shared" si="2"/>
        <v>0.93243243243243246</v>
      </c>
    </row>
    <row r="11" spans="1:46" ht="18.75" customHeight="1">
      <c r="A11" s="23" t="s">
        <v>16</v>
      </c>
      <c r="B11" s="24" t="s">
        <v>4</v>
      </c>
      <c r="C11" s="25">
        <v>0.75</v>
      </c>
      <c r="D11" s="43" t="s">
        <v>3</v>
      </c>
      <c r="E11" s="26">
        <v>0.75</v>
      </c>
      <c r="F11" s="26">
        <v>0.75</v>
      </c>
      <c r="G11" s="26">
        <v>0.75</v>
      </c>
      <c r="H11" s="27">
        <v>0.75</v>
      </c>
      <c r="I11" s="28" t="s">
        <v>11</v>
      </c>
      <c r="J11" s="27"/>
      <c r="K11" s="27">
        <v>0.75</v>
      </c>
      <c r="L11" s="27">
        <v>1</v>
      </c>
      <c r="M11" s="29">
        <v>0.75</v>
      </c>
      <c r="N11" s="30">
        <v>0.75</v>
      </c>
      <c r="O11" s="30">
        <v>0.5</v>
      </c>
      <c r="P11" s="30">
        <v>0.5</v>
      </c>
      <c r="Q11" s="30">
        <v>0.5</v>
      </c>
      <c r="R11" s="30">
        <v>0.75</v>
      </c>
      <c r="S11" s="30">
        <v>0.75</v>
      </c>
      <c r="T11" s="31">
        <v>0.75</v>
      </c>
      <c r="U11" s="26">
        <v>0.5</v>
      </c>
      <c r="V11" s="32">
        <v>0.5</v>
      </c>
      <c r="W11" s="32">
        <v>0.25</v>
      </c>
      <c r="X11" s="33">
        <v>0.75</v>
      </c>
      <c r="Y11" s="25">
        <v>0.75</v>
      </c>
      <c r="Z11" s="25">
        <v>0.75</v>
      </c>
      <c r="AA11" s="31">
        <v>0.75</v>
      </c>
      <c r="AB11" s="31">
        <v>0.75</v>
      </c>
      <c r="AC11" s="34">
        <v>0.25</v>
      </c>
      <c r="AD11" s="31">
        <v>0.75</v>
      </c>
      <c r="AE11" s="34">
        <v>0.75</v>
      </c>
      <c r="AF11" s="36">
        <v>0.75</v>
      </c>
      <c r="AG11" s="34">
        <v>0.75</v>
      </c>
      <c r="AH11" s="37">
        <v>0.75</v>
      </c>
      <c r="AI11" s="29">
        <v>0.75</v>
      </c>
      <c r="AJ11" s="38">
        <v>0.75</v>
      </c>
      <c r="AK11" s="38">
        <v>0.5</v>
      </c>
      <c r="AL11" s="34">
        <v>0.75</v>
      </c>
      <c r="AM11" s="34">
        <v>0.75</v>
      </c>
      <c r="AN11" s="39">
        <v>0.75</v>
      </c>
      <c r="AO11" s="29">
        <v>0.75</v>
      </c>
      <c r="AP11" s="28" t="s">
        <v>11</v>
      </c>
      <c r="AQ11" s="28"/>
      <c r="AR11" s="40">
        <f t="shared" si="0"/>
        <v>24.75</v>
      </c>
      <c r="AS11" s="41">
        <f t="shared" si="1"/>
        <v>36</v>
      </c>
      <c r="AT11" s="42">
        <f t="shared" si="2"/>
        <v>0.6875</v>
      </c>
    </row>
    <row r="12" spans="1:46" ht="18.75" customHeight="1">
      <c r="A12" s="23" t="s">
        <v>17</v>
      </c>
      <c r="B12" s="24" t="s">
        <v>4</v>
      </c>
      <c r="C12" s="25">
        <v>0.25</v>
      </c>
      <c r="D12" s="43" t="s">
        <v>3</v>
      </c>
      <c r="E12" s="26">
        <v>0.75</v>
      </c>
      <c r="F12" s="26">
        <v>0.75</v>
      </c>
      <c r="G12" s="26">
        <v>0.75</v>
      </c>
      <c r="H12" s="27">
        <v>0.75</v>
      </c>
      <c r="I12" s="28" t="s">
        <v>11</v>
      </c>
      <c r="J12" s="27">
        <v>0.75</v>
      </c>
      <c r="K12" s="27">
        <v>0.75</v>
      </c>
      <c r="L12" s="27">
        <v>0.75</v>
      </c>
      <c r="M12" s="29">
        <v>0.75</v>
      </c>
      <c r="N12" s="30">
        <v>0.75</v>
      </c>
      <c r="O12" s="30"/>
      <c r="P12" s="30">
        <v>0.75</v>
      </c>
      <c r="Q12" s="30">
        <v>0.5</v>
      </c>
      <c r="R12" s="30">
        <v>0.75</v>
      </c>
      <c r="S12" s="30">
        <v>0.75</v>
      </c>
      <c r="T12" s="31">
        <v>0.75</v>
      </c>
      <c r="U12" s="26">
        <v>0.75</v>
      </c>
      <c r="V12" s="32">
        <v>0.75</v>
      </c>
      <c r="W12" s="32">
        <v>0.25</v>
      </c>
      <c r="X12" s="33">
        <v>0.75</v>
      </c>
      <c r="Y12" s="25">
        <v>1</v>
      </c>
      <c r="Z12" s="25">
        <v>0.75</v>
      </c>
      <c r="AA12" s="31">
        <v>0.5</v>
      </c>
      <c r="AB12" s="31">
        <v>0.75</v>
      </c>
      <c r="AC12" s="34">
        <v>0.5</v>
      </c>
      <c r="AD12" s="31">
        <v>0.5</v>
      </c>
      <c r="AE12" s="34">
        <v>0.5</v>
      </c>
      <c r="AF12" s="36">
        <v>0.25</v>
      </c>
      <c r="AG12" s="34">
        <v>0.75</v>
      </c>
      <c r="AH12" s="37">
        <v>1</v>
      </c>
      <c r="AI12" s="29">
        <v>0.75</v>
      </c>
      <c r="AJ12" s="38">
        <v>0.25</v>
      </c>
      <c r="AK12" s="38">
        <v>0.5</v>
      </c>
      <c r="AL12" s="34">
        <v>1</v>
      </c>
      <c r="AM12" s="34">
        <v>0.5</v>
      </c>
      <c r="AN12" s="39">
        <v>0.75</v>
      </c>
      <c r="AO12" s="29">
        <v>0.5</v>
      </c>
      <c r="AP12" s="28" t="s">
        <v>3</v>
      </c>
      <c r="AQ12" s="28"/>
      <c r="AR12" s="40">
        <f t="shared" si="0"/>
        <v>23.75</v>
      </c>
      <c r="AS12" s="41">
        <f t="shared" si="1"/>
        <v>36</v>
      </c>
      <c r="AT12" s="42">
        <f t="shared" si="2"/>
        <v>0.65972222222222221</v>
      </c>
    </row>
    <row r="13" spans="1:46" ht="18.75" customHeight="1">
      <c r="A13" s="23" t="s">
        <v>18</v>
      </c>
      <c r="B13" s="24" t="s">
        <v>4</v>
      </c>
      <c r="C13" s="25"/>
      <c r="D13" s="43" t="s">
        <v>3</v>
      </c>
      <c r="E13" s="26">
        <v>0.5</v>
      </c>
      <c r="F13" s="26">
        <v>1</v>
      </c>
      <c r="G13" s="26">
        <v>1</v>
      </c>
      <c r="H13" s="27">
        <v>0.75</v>
      </c>
      <c r="I13" s="28" t="s">
        <v>11</v>
      </c>
      <c r="J13" s="27"/>
      <c r="K13" s="27">
        <v>1</v>
      </c>
      <c r="L13" s="27">
        <v>0.75</v>
      </c>
      <c r="M13" s="29">
        <v>1</v>
      </c>
      <c r="N13" s="30">
        <v>1</v>
      </c>
      <c r="O13" s="30"/>
      <c r="P13" s="30"/>
      <c r="Q13" s="30"/>
      <c r="R13" s="30"/>
      <c r="S13" s="30"/>
      <c r="T13" s="31"/>
      <c r="U13" s="26">
        <v>1</v>
      </c>
      <c r="V13" s="32">
        <v>1</v>
      </c>
      <c r="W13" s="32">
        <v>0.75</v>
      </c>
      <c r="X13" s="33">
        <v>1</v>
      </c>
      <c r="Y13" s="25">
        <v>0.75</v>
      </c>
      <c r="Z13" s="25">
        <v>0.75</v>
      </c>
      <c r="AA13" s="31">
        <v>0.5</v>
      </c>
      <c r="AB13" s="31">
        <v>1</v>
      </c>
      <c r="AC13" s="34">
        <v>1</v>
      </c>
      <c r="AD13" s="31">
        <v>1</v>
      </c>
      <c r="AE13" s="34">
        <v>1</v>
      </c>
      <c r="AF13" s="36">
        <v>1</v>
      </c>
      <c r="AG13" s="34">
        <v>1</v>
      </c>
      <c r="AH13" s="37">
        <v>0.75</v>
      </c>
      <c r="AI13" s="29"/>
      <c r="AJ13" s="38">
        <v>1</v>
      </c>
      <c r="AK13" s="38">
        <v>0.75</v>
      </c>
      <c r="AL13" s="34">
        <v>0.25</v>
      </c>
      <c r="AM13" s="34"/>
      <c r="AN13" s="39"/>
      <c r="AO13" s="29"/>
      <c r="AP13" s="28"/>
      <c r="AQ13" s="28"/>
      <c r="AR13" s="40">
        <f t="shared" si="0"/>
        <v>21.5</v>
      </c>
      <c r="AS13" s="41">
        <f t="shared" si="1"/>
        <v>25</v>
      </c>
      <c r="AT13" s="42">
        <f t="shared" si="2"/>
        <v>0.86</v>
      </c>
    </row>
    <row r="14" spans="1:46" ht="18.75" customHeight="1">
      <c r="A14" s="23" t="s">
        <v>19</v>
      </c>
      <c r="B14" s="24" t="s">
        <v>4</v>
      </c>
      <c r="C14" s="25"/>
      <c r="D14" s="43"/>
      <c r="E14" s="26"/>
      <c r="F14" s="26"/>
      <c r="G14" s="26"/>
      <c r="H14" s="27"/>
      <c r="I14" s="28"/>
      <c r="J14" s="27"/>
      <c r="K14" s="27"/>
      <c r="L14" s="27"/>
      <c r="M14" s="29">
        <v>1</v>
      </c>
      <c r="N14" s="30">
        <v>1</v>
      </c>
      <c r="O14" s="30">
        <v>0.75</v>
      </c>
      <c r="P14" s="30">
        <v>1</v>
      </c>
      <c r="Q14" s="30">
        <v>0.75</v>
      </c>
      <c r="R14" s="30">
        <v>0.75</v>
      </c>
      <c r="S14" s="30">
        <v>0.75</v>
      </c>
      <c r="T14" s="31">
        <v>0.75</v>
      </c>
      <c r="U14" s="26">
        <v>0.75</v>
      </c>
      <c r="V14" s="32">
        <v>0.75</v>
      </c>
      <c r="W14" s="32">
        <v>0.75</v>
      </c>
      <c r="X14" s="33">
        <v>0.75</v>
      </c>
      <c r="Y14" s="25">
        <v>1</v>
      </c>
      <c r="Z14" s="25">
        <v>1</v>
      </c>
      <c r="AA14" s="31">
        <v>0.75</v>
      </c>
      <c r="AB14" s="31">
        <v>1</v>
      </c>
      <c r="AC14" s="34">
        <v>1</v>
      </c>
      <c r="AD14" s="31">
        <v>0.75</v>
      </c>
      <c r="AE14" s="34">
        <v>0.75</v>
      </c>
      <c r="AF14" s="36">
        <v>0.75</v>
      </c>
      <c r="AG14" s="34">
        <v>0.75</v>
      </c>
      <c r="AH14" s="37">
        <v>1</v>
      </c>
      <c r="AI14" s="29">
        <v>0.75</v>
      </c>
      <c r="AJ14" s="38">
        <v>0.75</v>
      </c>
      <c r="AK14" s="38">
        <v>0.75</v>
      </c>
      <c r="AL14" s="34">
        <v>1</v>
      </c>
      <c r="AM14" s="34">
        <v>0.75</v>
      </c>
      <c r="AN14" s="39">
        <v>0.75</v>
      </c>
      <c r="AO14" s="29">
        <v>0.75</v>
      </c>
      <c r="AP14" s="28" t="s">
        <v>6</v>
      </c>
      <c r="AQ14" s="28"/>
      <c r="AR14" s="40">
        <f t="shared" si="0"/>
        <v>24</v>
      </c>
      <c r="AS14" s="41">
        <f t="shared" si="1"/>
        <v>29</v>
      </c>
      <c r="AT14" s="42">
        <f t="shared" si="2"/>
        <v>0.82758620689655171</v>
      </c>
    </row>
    <row r="15" spans="1:46" ht="18.75" customHeight="1">
      <c r="A15" s="23" t="s">
        <v>20</v>
      </c>
      <c r="B15" s="24" t="s">
        <v>4</v>
      </c>
      <c r="C15" s="25"/>
      <c r="D15" s="43"/>
      <c r="E15" s="26"/>
      <c r="F15" s="26"/>
      <c r="G15" s="26"/>
      <c r="H15" s="27"/>
      <c r="I15" s="28"/>
      <c r="J15" s="27"/>
      <c r="K15" s="27"/>
      <c r="L15" s="27"/>
      <c r="M15" s="29">
        <v>1</v>
      </c>
      <c r="N15" s="30">
        <v>0.75</v>
      </c>
      <c r="O15" s="30">
        <v>1</v>
      </c>
      <c r="P15" s="30">
        <v>0.75</v>
      </c>
      <c r="Q15" s="30">
        <v>1</v>
      </c>
      <c r="R15" s="30">
        <v>0.75</v>
      </c>
      <c r="S15" s="30">
        <v>1</v>
      </c>
      <c r="T15" s="31">
        <v>0.75</v>
      </c>
      <c r="U15" s="26">
        <v>1</v>
      </c>
      <c r="V15" s="32">
        <v>1</v>
      </c>
      <c r="W15" s="32">
        <v>0.75</v>
      </c>
      <c r="X15" s="33">
        <v>1</v>
      </c>
      <c r="Y15" s="25">
        <v>1</v>
      </c>
      <c r="Z15" s="25">
        <v>0.75</v>
      </c>
      <c r="AA15" s="31">
        <v>1</v>
      </c>
      <c r="AB15" s="31">
        <v>1</v>
      </c>
      <c r="AC15" s="34">
        <v>1</v>
      </c>
      <c r="AD15" s="31">
        <v>1</v>
      </c>
      <c r="AE15" s="34">
        <v>1</v>
      </c>
      <c r="AF15" s="36">
        <v>1</v>
      </c>
      <c r="AG15" s="34">
        <v>0.75</v>
      </c>
      <c r="AH15" s="37">
        <v>1</v>
      </c>
      <c r="AI15" s="29">
        <v>1</v>
      </c>
      <c r="AJ15" s="38">
        <v>1</v>
      </c>
      <c r="AK15" s="38">
        <v>1</v>
      </c>
      <c r="AL15" s="34">
        <v>1</v>
      </c>
      <c r="AM15" s="34">
        <v>1</v>
      </c>
      <c r="AN15" s="39">
        <v>0.75</v>
      </c>
      <c r="AO15" s="29">
        <v>1</v>
      </c>
      <c r="AP15" s="28" t="s">
        <v>9</v>
      </c>
      <c r="AQ15" s="28"/>
      <c r="AR15" s="40">
        <f t="shared" si="0"/>
        <v>27</v>
      </c>
      <c r="AS15" s="41">
        <f t="shared" si="1"/>
        <v>29</v>
      </c>
      <c r="AT15" s="42">
        <f t="shared" si="2"/>
        <v>0.93103448275862066</v>
      </c>
    </row>
    <row r="16" spans="1:46" ht="18.75" customHeight="1">
      <c r="A16" s="23" t="s">
        <v>21</v>
      </c>
      <c r="B16" s="24" t="s">
        <v>3</v>
      </c>
      <c r="C16" s="25"/>
      <c r="D16" s="43"/>
      <c r="E16" s="26"/>
      <c r="F16" s="26"/>
      <c r="G16" s="26"/>
      <c r="H16" s="27"/>
      <c r="I16" s="28"/>
      <c r="J16" s="27"/>
      <c r="K16" s="27"/>
      <c r="L16" s="27"/>
      <c r="M16" s="29">
        <v>0.75</v>
      </c>
      <c r="N16" s="30">
        <v>1</v>
      </c>
      <c r="O16" s="30">
        <v>1</v>
      </c>
      <c r="P16" s="30">
        <v>0.75</v>
      </c>
      <c r="Q16" s="30">
        <v>0.75</v>
      </c>
      <c r="R16" s="30">
        <v>1</v>
      </c>
      <c r="S16" s="30">
        <v>1</v>
      </c>
      <c r="T16" s="31">
        <v>0.75</v>
      </c>
      <c r="U16" s="26">
        <v>0.75</v>
      </c>
      <c r="V16" s="32">
        <v>0.5</v>
      </c>
      <c r="W16" s="32">
        <v>0.75</v>
      </c>
      <c r="X16" s="33">
        <v>0.75</v>
      </c>
      <c r="Y16" s="25">
        <v>0.75</v>
      </c>
      <c r="Z16" s="25">
        <v>0.5</v>
      </c>
      <c r="AA16" s="31">
        <v>0.75</v>
      </c>
      <c r="AB16" s="31">
        <v>0.75</v>
      </c>
      <c r="AC16" s="34">
        <v>1</v>
      </c>
      <c r="AD16" s="31">
        <v>1</v>
      </c>
      <c r="AE16" s="34">
        <v>1</v>
      </c>
      <c r="AF16" s="36">
        <v>1</v>
      </c>
      <c r="AG16" s="34">
        <v>1</v>
      </c>
      <c r="AH16" s="37">
        <v>0.75</v>
      </c>
      <c r="AI16" s="29">
        <v>1</v>
      </c>
      <c r="AJ16" s="38">
        <v>1</v>
      </c>
      <c r="AK16" s="38">
        <v>1</v>
      </c>
      <c r="AL16" s="34">
        <v>1</v>
      </c>
      <c r="AM16" s="34">
        <v>1</v>
      </c>
      <c r="AN16" s="39">
        <v>1</v>
      </c>
      <c r="AO16" s="29">
        <v>0.75</v>
      </c>
      <c r="AP16" s="28" t="s">
        <v>9</v>
      </c>
      <c r="AQ16" s="28"/>
      <c r="AR16" s="40">
        <f t="shared" si="0"/>
        <v>25</v>
      </c>
      <c r="AS16" s="41">
        <f t="shared" si="1"/>
        <v>29</v>
      </c>
      <c r="AT16" s="42">
        <f t="shared" si="2"/>
        <v>0.86206896551724133</v>
      </c>
    </row>
    <row r="17" spans="1:46" ht="18.75" customHeight="1">
      <c r="A17" s="23" t="s">
        <v>22</v>
      </c>
      <c r="B17" s="24" t="s">
        <v>4</v>
      </c>
      <c r="C17" s="25"/>
      <c r="D17" s="43"/>
      <c r="E17" s="26"/>
      <c r="F17" s="26"/>
      <c r="G17" s="26"/>
      <c r="H17" s="27"/>
      <c r="I17" s="28"/>
      <c r="J17" s="27"/>
      <c r="K17" s="27"/>
      <c r="L17" s="27"/>
      <c r="M17" s="29">
        <v>0.75</v>
      </c>
      <c r="N17" s="30">
        <v>0.75</v>
      </c>
      <c r="O17" s="30"/>
      <c r="P17" s="30">
        <v>0.75</v>
      </c>
      <c r="Q17" s="30">
        <v>0.75</v>
      </c>
      <c r="R17" s="30">
        <v>0.75</v>
      </c>
      <c r="S17" s="30">
        <v>0.75</v>
      </c>
      <c r="T17" s="31">
        <v>0.75</v>
      </c>
      <c r="U17" s="26">
        <v>0.75</v>
      </c>
      <c r="V17" s="32">
        <v>0.75</v>
      </c>
      <c r="W17" s="32">
        <v>0.75</v>
      </c>
      <c r="X17" s="33">
        <v>0.75</v>
      </c>
      <c r="Y17" s="25">
        <v>0.75</v>
      </c>
      <c r="Z17" s="25">
        <v>0.75</v>
      </c>
      <c r="AA17" s="31">
        <v>0.75</v>
      </c>
      <c r="AB17" s="31">
        <v>0.75</v>
      </c>
      <c r="AC17" s="34">
        <v>0.75</v>
      </c>
      <c r="AD17" s="31">
        <v>0.75</v>
      </c>
      <c r="AE17" s="34">
        <v>0.75</v>
      </c>
      <c r="AF17" s="36">
        <v>0.75</v>
      </c>
      <c r="AG17" s="34">
        <v>0.75</v>
      </c>
      <c r="AH17" s="37">
        <v>0.75</v>
      </c>
      <c r="AI17" s="29">
        <v>0.75</v>
      </c>
      <c r="AJ17" s="38">
        <v>0.75</v>
      </c>
      <c r="AK17" s="38">
        <v>0.75</v>
      </c>
      <c r="AL17" s="34">
        <v>0.75</v>
      </c>
      <c r="AM17" s="34">
        <v>0.75</v>
      </c>
      <c r="AN17" s="39">
        <v>0.75</v>
      </c>
      <c r="AO17" s="29">
        <v>0.75</v>
      </c>
      <c r="AP17" s="28" t="s">
        <v>11</v>
      </c>
      <c r="AQ17" s="28"/>
      <c r="AR17" s="40">
        <f t="shared" si="0"/>
        <v>21</v>
      </c>
      <c r="AS17" s="41">
        <f t="shared" si="1"/>
        <v>28</v>
      </c>
      <c r="AT17" s="42">
        <f t="shared" si="2"/>
        <v>0.75</v>
      </c>
    </row>
    <row r="18" spans="1:46" ht="18.75" customHeight="1">
      <c r="A18" s="23" t="s">
        <v>23</v>
      </c>
      <c r="B18" s="24" t="s">
        <v>3</v>
      </c>
      <c r="C18" s="25"/>
      <c r="D18" s="43"/>
      <c r="E18" s="26"/>
      <c r="F18" s="26"/>
      <c r="G18" s="26"/>
      <c r="H18" s="27"/>
      <c r="I18" s="28"/>
      <c r="J18" s="27"/>
      <c r="K18" s="27"/>
      <c r="L18" s="27"/>
      <c r="M18" s="29">
        <v>1</v>
      </c>
      <c r="N18" s="30">
        <v>0.5</v>
      </c>
      <c r="O18" s="30">
        <v>1</v>
      </c>
      <c r="P18" s="30">
        <v>0.75</v>
      </c>
      <c r="Q18" s="30">
        <v>1</v>
      </c>
      <c r="R18" s="30">
        <v>1</v>
      </c>
      <c r="S18" s="30">
        <v>0.75</v>
      </c>
      <c r="T18" s="31">
        <v>1</v>
      </c>
      <c r="U18" s="26">
        <v>1</v>
      </c>
      <c r="V18" s="32">
        <v>0.75</v>
      </c>
      <c r="W18" s="32">
        <v>0.5</v>
      </c>
      <c r="X18" s="33">
        <v>0.75</v>
      </c>
      <c r="Y18" s="25">
        <v>1</v>
      </c>
      <c r="Z18" s="25">
        <v>1</v>
      </c>
      <c r="AA18" s="31">
        <v>0.5</v>
      </c>
      <c r="AB18" s="31">
        <v>1</v>
      </c>
      <c r="AC18" s="34">
        <v>1</v>
      </c>
      <c r="AD18" s="31">
        <v>1</v>
      </c>
      <c r="AE18" s="34">
        <v>1</v>
      </c>
      <c r="AF18" s="36">
        <v>1</v>
      </c>
      <c r="AG18" s="34">
        <v>1</v>
      </c>
      <c r="AH18" s="37">
        <v>1</v>
      </c>
      <c r="AI18" s="29">
        <v>1</v>
      </c>
      <c r="AJ18" s="38">
        <v>0.75</v>
      </c>
      <c r="AK18" s="38">
        <v>0.75</v>
      </c>
      <c r="AL18" s="34">
        <v>1</v>
      </c>
      <c r="AM18" s="34">
        <v>1</v>
      </c>
      <c r="AN18" s="39">
        <v>0.75</v>
      </c>
      <c r="AO18" s="29">
        <v>1</v>
      </c>
      <c r="AP18" s="28" t="s">
        <v>3</v>
      </c>
      <c r="AQ18" s="28"/>
      <c r="AR18" s="40">
        <f t="shared" si="0"/>
        <v>25.75</v>
      </c>
      <c r="AS18" s="41">
        <f t="shared" si="1"/>
        <v>29</v>
      </c>
      <c r="AT18" s="42">
        <f t="shared" si="2"/>
        <v>0.88793103448275867</v>
      </c>
    </row>
    <row r="19" spans="1:46" ht="18.75" customHeight="1">
      <c r="A19" s="23" t="s">
        <v>24</v>
      </c>
      <c r="B19" s="24" t="s">
        <v>4</v>
      </c>
      <c r="C19" s="25"/>
      <c r="D19" s="43"/>
      <c r="E19" s="26"/>
      <c r="F19" s="26"/>
      <c r="G19" s="26"/>
      <c r="H19" s="27"/>
      <c r="I19" s="28"/>
      <c r="J19" s="27"/>
      <c r="K19" s="27"/>
      <c r="L19" s="27"/>
      <c r="M19" s="29">
        <v>0.75</v>
      </c>
      <c r="N19" s="30">
        <v>0.75</v>
      </c>
      <c r="O19" s="30">
        <v>0.75</v>
      </c>
      <c r="P19" s="30">
        <v>0.5</v>
      </c>
      <c r="Q19" s="30">
        <v>0.75</v>
      </c>
      <c r="R19" s="30">
        <v>0.75</v>
      </c>
      <c r="S19" s="30">
        <v>0.75</v>
      </c>
      <c r="T19" s="31">
        <v>0.5</v>
      </c>
      <c r="U19" s="26">
        <v>0.75</v>
      </c>
      <c r="V19" s="32">
        <v>0.5</v>
      </c>
      <c r="W19" s="32">
        <v>0.25</v>
      </c>
      <c r="X19" s="33">
        <v>0.75</v>
      </c>
      <c r="Y19" s="25"/>
      <c r="Z19" s="25">
        <v>1</v>
      </c>
      <c r="AA19" s="31">
        <v>0.75</v>
      </c>
      <c r="AB19" s="31">
        <v>1</v>
      </c>
      <c r="AC19" s="34">
        <v>1</v>
      </c>
      <c r="AD19" s="31">
        <v>0.75</v>
      </c>
      <c r="AE19" s="34">
        <v>1</v>
      </c>
      <c r="AF19" s="36">
        <v>0.75</v>
      </c>
      <c r="AG19" s="34">
        <v>0.75</v>
      </c>
      <c r="AH19" s="37">
        <v>1</v>
      </c>
      <c r="AI19" s="29">
        <v>0.75</v>
      </c>
      <c r="AJ19" s="38">
        <v>0.75</v>
      </c>
      <c r="AK19" s="38">
        <v>0.5</v>
      </c>
      <c r="AL19" s="34">
        <v>1</v>
      </c>
      <c r="AM19" s="34">
        <v>1</v>
      </c>
      <c r="AN19" s="39">
        <v>0.75</v>
      </c>
      <c r="AO19" s="29">
        <v>0.75</v>
      </c>
      <c r="AP19" s="28" t="s">
        <v>11</v>
      </c>
      <c r="AQ19" s="28"/>
      <c r="AR19" s="40">
        <f t="shared" si="0"/>
        <v>21.25</v>
      </c>
      <c r="AS19" s="41">
        <f t="shared" si="1"/>
        <v>28</v>
      </c>
      <c r="AT19" s="42">
        <f t="shared" si="2"/>
        <v>0.7589285714285714</v>
      </c>
    </row>
    <row r="20" spans="1:46" ht="18.75" customHeight="1">
      <c r="A20" s="23" t="s">
        <v>25</v>
      </c>
      <c r="B20" s="24" t="s">
        <v>3</v>
      </c>
      <c r="C20" s="25"/>
      <c r="D20" s="43"/>
      <c r="E20" s="26"/>
      <c r="F20" s="26"/>
      <c r="G20" s="26"/>
      <c r="H20" s="27"/>
      <c r="I20" s="28"/>
      <c r="J20" s="27"/>
      <c r="K20" s="27"/>
      <c r="L20" s="27"/>
      <c r="M20" s="29">
        <v>1</v>
      </c>
      <c r="N20" s="30">
        <v>1</v>
      </c>
      <c r="O20" s="30">
        <v>1</v>
      </c>
      <c r="P20" s="30">
        <v>0.75</v>
      </c>
      <c r="Q20" s="30">
        <v>0.75</v>
      </c>
      <c r="R20" s="30">
        <v>0.75</v>
      </c>
      <c r="S20" s="30">
        <v>1</v>
      </c>
      <c r="T20" s="31">
        <v>0.75</v>
      </c>
      <c r="U20" s="26">
        <v>1</v>
      </c>
      <c r="V20" s="32">
        <v>0.5</v>
      </c>
      <c r="W20" s="32">
        <v>0.5</v>
      </c>
      <c r="X20" s="33">
        <v>1</v>
      </c>
      <c r="Y20" s="25">
        <v>1</v>
      </c>
      <c r="Z20" s="25">
        <v>1</v>
      </c>
      <c r="AA20" s="31">
        <v>1</v>
      </c>
      <c r="AB20" s="31">
        <v>1</v>
      </c>
      <c r="AC20" s="34">
        <v>1</v>
      </c>
      <c r="AD20" s="31">
        <v>1</v>
      </c>
      <c r="AE20" s="34">
        <v>1</v>
      </c>
      <c r="AF20" s="36">
        <v>1</v>
      </c>
      <c r="AG20" s="34">
        <v>0.75</v>
      </c>
      <c r="AH20" s="37">
        <v>1</v>
      </c>
      <c r="AI20" s="29">
        <v>0.25</v>
      </c>
      <c r="AJ20" s="38">
        <v>0.75</v>
      </c>
      <c r="AK20" s="38">
        <v>1</v>
      </c>
      <c r="AL20" s="34">
        <v>1</v>
      </c>
      <c r="AM20" s="34">
        <v>1</v>
      </c>
      <c r="AN20" s="39">
        <v>1</v>
      </c>
      <c r="AO20" s="29">
        <v>0.75</v>
      </c>
      <c r="AP20" s="28" t="s">
        <v>6</v>
      </c>
      <c r="AQ20" s="28"/>
      <c r="AR20" s="40">
        <f t="shared" si="0"/>
        <v>25.5</v>
      </c>
      <c r="AS20" s="41">
        <f t="shared" si="1"/>
        <v>29</v>
      </c>
      <c r="AT20" s="42">
        <f t="shared" si="2"/>
        <v>0.87931034482758619</v>
      </c>
    </row>
    <row r="21" spans="1:46" ht="18.75" customHeight="1">
      <c r="A21" s="23" t="s">
        <v>26</v>
      </c>
      <c r="B21" s="24" t="s">
        <v>3</v>
      </c>
      <c r="C21" s="25"/>
      <c r="D21" s="43"/>
      <c r="E21" s="26"/>
      <c r="F21" s="26"/>
      <c r="G21" s="26"/>
      <c r="H21" s="27"/>
      <c r="I21" s="28"/>
      <c r="J21" s="27"/>
      <c r="K21" s="27"/>
      <c r="L21" s="27"/>
      <c r="M21" s="29">
        <v>1</v>
      </c>
      <c r="N21" s="30">
        <v>0.75</v>
      </c>
      <c r="O21" s="30">
        <v>0.75</v>
      </c>
      <c r="P21" s="30">
        <v>0.75</v>
      </c>
      <c r="Q21" s="30">
        <v>0.75</v>
      </c>
      <c r="R21" s="30">
        <v>1</v>
      </c>
      <c r="S21" s="30">
        <v>0.75</v>
      </c>
      <c r="T21" s="31">
        <v>0.5</v>
      </c>
      <c r="U21" s="26">
        <v>0.75</v>
      </c>
      <c r="V21" s="32">
        <v>1</v>
      </c>
      <c r="W21" s="32">
        <v>0.75</v>
      </c>
      <c r="X21" s="33">
        <v>1</v>
      </c>
      <c r="Y21" s="25">
        <v>1</v>
      </c>
      <c r="Z21" s="25">
        <v>0.75</v>
      </c>
      <c r="AA21" s="31">
        <v>0.75</v>
      </c>
      <c r="AB21" s="31">
        <v>1</v>
      </c>
      <c r="AC21" s="34">
        <v>1</v>
      </c>
      <c r="AD21" s="31">
        <v>0.75</v>
      </c>
      <c r="AE21" s="34">
        <v>0.75</v>
      </c>
      <c r="AF21" s="36">
        <v>0.75</v>
      </c>
      <c r="AG21" s="34">
        <v>0.75</v>
      </c>
      <c r="AH21" s="37">
        <v>0.75</v>
      </c>
      <c r="AI21" s="29">
        <v>1</v>
      </c>
      <c r="AJ21" s="38">
        <v>0.75</v>
      </c>
      <c r="AK21" s="38">
        <v>0.75</v>
      </c>
      <c r="AL21" s="34">
        <v>0.75</v>
      </c>
      <c r="AM21" s="34">
        <v>1</v>
      </c>
      <c r="AN21" s="39">
        <v>0.75</v>
      </c>
      <c r="AO21" s="29">
        <v>0.75</v>
      </c>
      <c r="AP21" s="28" t="s">
        <v>3</v>
      </c>
      <c r="AQ21" s="28"/>
      <c r="AR21" s="40">
        <f t="shared" si="0"/>
        <v>23.75</v>
      </c>
      <c r="AS21" s="41">
        <f t="shared" si="1"/>
        <v>29</v>
      </c>
      <c r="AT21" s="42">
        <f t="shared" si="2"/>
        <v>0.81896551724137934</v>
      </c>
    </row>
    <row r="22" spans="1:46" ht="18.75" customHeight="1">
      <c r="A22" s="23" t="s">
        <v>27</v>
      </c>
      <c r="B22" s="24" t="s">
        <v>11</v>
      </c>
      <c r="C22" s="25"/>
      <c r="D22" s="43"/>
      <c r="E22" s="26"/>
      <c r="F22" s="26"/>
      <c r="G22" s="26"/>
      <c r="H22" s="27"/>
      <c r="I22" s="28"/>
      <c r="J22" s="27"/>
      <c r="K22" s="27"/>
      <c r="L22" s="27"/>
      <c r="M22" s="29">
        <v>1</v>
      </c>
      <c r="N22" s="30">
        <v>1</v>
      </c>
      <c r="O22" s="30">
        <v>0.75</v>
      </c>
      <c r="P22" s="30">
        <v>0.75</v>
      </c>
      <c r="Q22" s="30">
        <v>1</v>
      </c>
      <c r="R22" s="30">
        <v>1</v>
      </c>
      <c r="S22" s="30">
        <v>0.75</v>
      </c>
      <c r="T22" s="31">
        <v>0.75</v>
      </c>
      <c r="U22" s="26">
        <v>1</v>
      </c>
      <c r="V22" s="32">
        <v>0.75</v>
      </c>
      <c r="W22" s="32">
        <v>0.75</v>
      </c>
      <c r="X22" s="33">
        <v>1</v>
      </c>
      <c r="Y22" s="25">
        <v>1</v>
      </c>
      <c r="Z22" s="25">
        <v>1</v>
      </c>
      <c r="AA22" s="31">
        <v>0.75</v>
      </c>
      <c r="AB22" s="31">
        <v>1</v>
      </c>
      <c r="AC22" s="34">
        <v>1</v>
      </c>
      <c r="AD22" s="31">
        <v>1</v>
      </c>
      <c r="AE22" s="34">
        <v>1</v>
      </c>
      <c r="AF22" s="36">
        <v>1</v>
      </c>
      <c r="AG22" s="34">
        <v>1</v>
      </c>
      <c r="AH22" s="37">
        <v>1</v>
      </c>
      <c r="AI22" s="29">
        <v>0.75</v>
      </c>
      <c r="AJ22" s="38">
        <v>0.75</v>
      </c>
      <c r="AK22" s="38">
        <v>0.75</v>
      </c>
      <c r="AL22" s="34">
        <v>1</v>
      </c>
      <c r="AM22" s="34">
        <v>1</v>
      </c>
      <c r="AN22" s="39">
        <v>1</v>
      </c>
      <c r="AO22" s="29">
        <v>1</v>
      </c>
      <c r="AP22" s="28" t="s">
        <v>9</v>
      </c>
      <c r="AQ22" s="28"/>
      <c r="AR22" s="40">
        <f t="shared" si="0"/>
        <v>26.5</v>
      </c>
      <c r="AS22" s="41">
        <f t="shared" si="1"/>
        <v>29</v>
      </c>
      <c r="AT22" s="42">
        <f t="shared" si="2"/>
        <v>0.91379310344827591</v>
      </c>
    </row>
    <row r="23" spans="1:46" ht="18.75" customHeight="1">
      <c r="A23" s="23" t="s">
        <v>28</v>
      </c>
      <c r="B23" s="24" t="s">
        <v>4</v>
      </c>
      <c r="C23" s="25"/>
      <c r="D23" s="24"/>
      <c r="E23" s="26"/>
      <c r="F23" s="26"/>
      <c r="G23" s="26"/>
      <c r="H23" s="27"/>
      <c r="I23" s="28"/>
      <c r="J23" s="27"/>
      <c r="K23" s="27"/>
      <c r="L23" s="27"/>
      <c r="M23" s="29">
        <v>0.5</v>
      </c>
      <c r="N23" s="30">
        <v>0.75</v>
      </c>
      <c r="O23" s="30">
        <v>1</v>
      </c>
      <c r="P23" s="30">
        <v>1</v>
      </c>
      <c r="Q23" s="30">
        <v>0.75</v>
      </c>
      <c r="R23" s="30">
        <v>0.75</v>
      </c>
      <c r="S23" s="30">
        <v>0.5</v>
      </c>
      <c r="T23" s="31">
        <v>1</v>
      </c>
      <c r="U23" s="26">
        <v>0.75</v>
      </c>
      <c r="V23" s="32">
        <v>0.75</v>
      </c>
      <c r="W23" s="32">
        <v>0.5</v>
      </c>
      <c r="X23" s="33">
        <v>0.75</v>
      </c>
      <c r="Y23" s="25">
        <v>1</v>
      </c>
      <c r="Z23" s="25">
        <v>1</v>
      </c>
      <c r="AA23" s="31">
        <v>0.75</v>
      </c>
      <c r="AB23" s="31">
        <v>1</v>
      </c>
      <c r="AC23" s="34">
        <v>1</v>
      </c>
      <c r="AD23" s="31">
        <v>0.75</v>
      </c>
      <c r="AE23" s="34">
        <v>0.5</v>
      </c>
      <c r="AF23" s="36">
        <v>0.5</v>
      </c>
      <c r="AG23" s="34">
        <v>0.75</v>
      </c>
      <c r="AH23" s="37">
        <v>1</v>
      </c>
      <c r="AI23" s="29">
        <v>0.25</v>
      </c>
      <c r="AJ23" s="38">
        <v>0.75</v>
      </c>
      <c r="AK23" s="38">
        <v>0.75</v>
      </c>
      <c r="AL23" s="34">
        <v>1</v>
      </c>
      <c r="AM23" s="34">
        <v>0.75</v>
      </c>
      <c r="AN23" s="39">
        <v>0.75</v>
      </c>
      <c r="AO23" s="29">
        <v>0.75</v>
      </c>
      <c r="AP23" s="28" t="s">
        <v>3</v>
      </c>
      <c r="AQ23" s="28"/>
      <c r="AR23" s="40">
        <f t="shared" si="0"/>
        <v>22.25</v>
      </c>
      <c r="AS23" s="41">
        <f t="shared" si="1"/>
        <v>29</v>
      </c>
      <c r="AT23" s="42">
        <f t="shared" si="2"/>
        <v>0.76724137931034486</v>
      </c>
    </row>
    <row r="24" spans="1:46" ht="18.75" customHeight="1">
      <c r="A24" s="23" t="s">
        <v>29</v>
      </c>
      <c r="B24" s="24" t="s">
        <v>4</v>
      </c>
      <c r="C24" s="25"/>
      <c r="D24" s="43"/>
      <c r="E24" s="26"/>
      <c r="F24" s="26"/>
      <c r="G24" s="26"/>
      <c r="H24" s="27"/>
      <c r="I24" s="28"/>
      <c r="J24" s="27"/>
      <c r="K24" s="27"/>
      <c r="L24" s="27"/>
      <c r="M24" s="29">
        <v>1</v>
      </c>
      <c r="N24" s="30">
        <v>1</v>
      </c>
      <c r="O24" s="30">
        <v>0.75</v>
      </c>
      <c r="P24" s="30">
        <v>0.75</v>
      </c>
      <c r="Q24" s="30">
        <v>1</v>
      </c>
      <c r="R24" s="30">
        <v>1</v>
      </c>
      <c r="S24" s="30">
        <v>1</v>
      </c>
      <c r="T24" s="31">
        <v>0.75</v>
      </c>
      <c r="U24" s="26">
        <v>1</v>
      </c>
      <c r="V24" s="32">
        <v>1</v>
      </c>
      <c r="W24" s="32">
        <v>0.75</v>
      </c>
      <c r="X24" s="33">
        <v>1</v>
      </c>
      <c r="Y24" s="25">
        <v>1</v>
      </c>
      <c r="Z24" s="25">
        <v>0.75</v>
      </c>
      <c r="AA24" s="31">
        <v>0.5</v>
      </c>
      <c r="AB24" s="31">
        <v>1</v>
      </c>
      <c r="AC24" s="34">
        <v>1</v>
      </c>
      <c r="AD24" s="31">
        <v>0.75</v>
      </c>
      <c r="AE24" s="34">
        <v>0.75</v>
      </c>
      <c r="AF24" s="36">
        <v>0.5</v>
      </c>
      <c r="AG24" s="34">
        <v>0.75</v>
      </c>
      <c r="AH24" s="37">
        <v>1</v>
      </c>
      <c r="AI24" s="29">
        <v>0.5</v>
      </c>
      <c r="AJ24" s="38">
        <v>1</v>
      </c>
      <c r="AK24" s="38">
        <v>0.75</v>
      </c>
      <c r="AL24" s="34">
        <v>1</v>
      </c>
      <c r="AM24" s="34">
        <v>0.75</v>
      </c>
      <c r="AN24" s="39">
        <v>0.75</v>
      </c>
      <c r="AO24" s="29">
        <v>0.75</v>
      </c>
      <c r="AP24" s="28" t="s">
        <v>3</v>
      </c>
      <c r="AQ24" s="28"/>
      <c r="AR24" s="40">
        <f t="shared" si="0"/>
        <v>24.5</v>
      </c>
      <c r="AS24" s="41">
        <f t="shared" si="1"/>
        <v>29</v>
      </c>
      <c r="AT24" s="42">
        <f t="shared" si="2"/>
        <v>0.84482758620689657</v>
      </c>
    </row>
    <row r="25" spans="1:46" ht="18.75" customHeight="1">
      <c r="A25" s="23" t="s">
        <v>30</v>
      </c>
      <c r="B25" s="24" t="s">
        <v>4</v>
      </c>
      <c r="C25" s="25"/>
      <c r="D25" s="43"/>
      <c r="E25" s="26"/>
      <c r="F25" s="26"/>
      <c r="G25" s="26"/>
      <c r="H25" s="27"/>
      <c r="I25" s="28"/>
      <c r="J25" s="27"/>
      <c r="K25" s="27"/>
      <c r="L25" s="27"/>
      <c r="M25" s="29">
        <v>0.75</v>
      </c>
      <c r="N25" s="30">
        <v>1</v>
      </c>
      <c r="O25" s="30">
        <v>1</v>
      </c>
      <c r="P25" s="30">
        <v>1</v>
      </c>
      <c r="Q25" s="30">
        <v>1</v>
      </c>
      <c r="R25" s="30">
        <v>1</v>
      </c>
      <c r="S25" s="30">
        <v>1</v>
      </c>
      <c r="T25" s="31">
        <v>1</v>
      </c>
      <c r="U25" s="26">
        <v>1</v>
      </c>
      <c r="V25" s="32">
        <v>0.75</v>
      </c>
      <c r="W25" s="32">
        <v>0.75</v>
      </c>
      <c r="X25" s="33">
        <v>1</v>
      </c>
      <c r="Y25" s="25">
        <v>1</v>
      </c>
      <c r="Z25" s="25">
        <v>1</v>
      </c>
      <c r="AA25" s="31">
        <v>1</v>
      </c>
      <c r="AB25" s="31">
        <v>0.75</v>
      </c>
      <c r="AC25" s="34">
        <v>1</v>
      </c>
      <c r="AD25" s="31">
        <v>1</v>
      </c>
      <c r="AE25" s="34">
        <v>1</v>
      </c>
      <c r="AF25" s="36">
        <v>1</v>
      </c>
      <c r="AG25" s="34">
        <v>1</v>
      </c>
      <c r="AH25" s="37">
        <v>1</v>
      </c>
      <c r="AI25" s="29">
        <v>0.25</v>
      </c>
      <c r="AJ25" s="38">
        <v>0.75</v>
      </c>
      <c r="AK25" s="38">
        <v>0.75</v>
      </c>
      <c r="AL25" s="34">
        <v>0.75</v>
      </c>
      <c r="AM25" s="34">
        <v>1</v>
      </c>
      <c r="AN25" s="39">
        <v>0.75</v>
      </c>
      <c r="AO25" s="29">
        <v>1</v>
      </c>
      <c r="AP25" s="28" t="s">
        <v>3</v>
      </c>
      <c r="AQ25" s="28"/>
      <c r="AR25" s="40">
        <f t="shared" si="0"/>
        <v>26.25</v>
      </c>
      <c r="AS25" s="41">
        <f t="shared" si="1"/>
        <v>29</v>
      </c>
      <c r="AT25" s="42">
        <f t="shared" si="2"/>
        <v>0.90517241379310343</v>
      </c>
    </row>
    <row r="26" spans="1:46" ht="18.75" customHeight="1">
      <c r="A26" s="23" t="s">
        <v>31</v>
      </c>
      <c r="B26" s="24" t="s">
        <v>4</v>
      </c>
      <c r="C26" s="25"/>
      <c r="D26" s="43"/>
      <c r="E26" s="26"/>
      <c r="F26" s="26"/>
      <c r="G26" s="26"/>
      <c r="H26" s="27"/>
      <c r="I26" s="28"/>
      <c r="J26" s="27"/>
      <c r="K26" s="27"/>
      <c r="L26" s="27"/>
      <c r="M26" s="29">
        <v>1</v>
      </c>
      <c r="N26" s="30">
        <v>1</v>
      </c>
      <c r="O26" s="30">
        <v>1</v>
      </c>
      <c r="P26" s="30">
        <v>1</v>
      </c>
      <c r="Q26" s="30">
        <v>1</v>
      </c>
      <c r="R26" s="30">
        <v>1</v>
      </c>
      <c r="S26" s="30">
        <v>1</v>
      </c>
      <c r="T26" s="31">
        <v>1</v>
      </c>
      <c r="U26" s="26">
        <v>1</v>
      </c>
      <c r="V26" s="32">
        <v>1</v>
      </c>
      <c r="W26" s="32">
        <v>1</v>
      </c>
      <c r="X26" s="33">
        <v>1</v>
      </c>
      <c r="Y26" s="25">
        <v>1</v>
      </c>
      <c r="Z26" s="25">
        <v>1</v>
      </c>
      <c r="AA26" s="31">
        <v>1</v>
      </c>
      <c r="AB26" s="31">
        <v>1</v>
      </c>
      <c r="AC26" s="34">
        <v>1</v>
      </c>
      <c r="AD26" s="31">
        <v>1</v>
      </c>
      <c r="AE26" s="34">
        <v>1</v>
      </c>
      <c r="AF26" s="36">
        <v>1</v>
      </c>
      <c r="AG26" s="34">
        <v>1</v>
      </c>
      <c r="AH26" s="37">
        <v>1</v>
      </c>
      <c r="AI26" s="29">
        <v>1</v>
      </c>
      <c r="AJ26" s="38">
        <v>1</v>
      </c>
      <c r="AK26" s="38">
        <v>1</v>
      </c>
      <c r="AL26" s="34">
        <v>1</v>
      </c>
      <c r="AM26" s="34">
        <v>1</v>
      </c>
      <c r="AN26" s="39">
        <v>1</v>
      </c>
      <c r="AO26" s="29">
        <v>1</v>
      </c>
      <c r="AP26" s="28" t="s">
        <v>9</v>
      </c>
      <c r="AQ26" s="28"/>
      <c r="AR26" s="40">
        <f t="shared" si="0"/>
        <v>29</v>
      </c>
      <c r="AS26" s="41">
        <f t="shared" si="1"/>
        <v>29</v>
      </c>
      <c r="AT26" s="42">
        <f t="shared" si="2"/>
        <v>1</v>
      </c>
    </row>
    <row r="27" spans="1:46" ht="18.75" customHeight="1">
      <c r="A27" s="23" t="s">
        <v>32</v>
      </c>
      <c r="B27" s="24" t="s">
        <v>4</v>
      </c>
      <c r="C27" s="25"/>
      <c r="D27" s="43"/>
      <c r="E27" s="26"/>
      <c r="F27" s="26"/>
      <c r="G27" s="26"/>
      <c r="H27" s="27"/>
      <c r="I27" s="28"/>
      <c r="J27" s="27"/>
      <c r="K27" s="27"/>
      <c r="L27" s="27"/>
      <c r="M27" s="29">
        <v>1</v>
      </c>
      <c r="N27" s="30">
        <v>1</v>
      </c>
      <c r="O27" s="30">
        <v>0.75</v>
      </c>
      <c r="P27" s="30">
        <v>0.75</v>
      </c>
      <c r="Q27" s="30">
        <v>1</v>
      </c>
      <c r="R27" s="30">
        <v>1</v>
      </c>
      <c r="S27" s="30">
        <v>1</v>
      </c>
      <c r="T27" s="31">
        <v>0.75</v>
      </c>
      <c r="U27" s="26">
        <v>1</v>
      </c>
      <c r="V27" s="32">
        <v>1</v>
      </c>
      <c r="W27" s="32">
        <v>1</v>
      </c>
      <c r="X27" s="33">
        <v>1</v>
      </c>
      <c r="Y27" s="25">
        <v>1</v>
      </c>
      <c r="Z27" s="25">
        <v>1</v>
      </c>
      <c r="AA27" s="31">
        <v>1</v>
      </c>
      <c r="AB27" s="31">
        <v>1</v>
      </c>
      <c r="AC27" s="34">
        <v>1</v>
      </c>
      <c r="AD27" s="31">
        <v>1</v>
      </c>
      <c r="AE27" s="34">
        <v>1</v>
      </c>
      <c r="AF27" s="36">
        <v>1</v>
      </c>
      <c r="AG27" s="34">
        <v>1</v>
      </c>
      <c r="AH27" s="37">
        <v>1</v>
      </c>
      <c r="AI27" s="29">
        <v>1</v>
      </c>
      <c r="AJ27" s="38">
        <v>1</v>
      </c>
      <c r="AK27" s="38">
        <v>1</v>
      </c>
      <c r="AL27" s="34">
        <v>1</v>
      </c>
      <c r="AM27" s="34">
        <v>1</v>
      </c>
      <c r="AN27" s="39">
        <v>1</v>
      </c>
      <c r="AO27" s="29">
        <v>1</v>
      </c>
      <c r="AP27" s="28" t="s">
        <v>3</v>
      </c>
      <c r="AQ27" s="28"/>
      <c r="AR27" s="40">
        <f t="shared" si="0"/>
        <v>28.25</v>
      </c>
      <c r="AS27" s="41">
        <f t="shared" si="1"/>
        <v>29</v>
      </c>
      <c r="AT27" s="42">
        <f t="shared" si="2"/>
        <v>0.97413793103448276</v>
      </c>
    </row>
    <row r="28" spans="1:46" ht="18.75" customHeight="1">
      <c r="A28" s="23" t="s">
        <v>33</v>
      </c>
      <c r="B28" s="24" t="s">
        <v>4</v>
      </c>
      <c r="C28" s="25"/>
      <c r="D28" s="43"/>
      <c r="E28" s="26"/>
      <c r="F28" s="26"/>
      <c r="G28" s="26"/>
      <c r="H28" s="27"/>
      <c r="I28" s="28"/>
      <c r="J28" s="27"/>
      <c r="K28" s="27"/>
      <c r="L28" s="27"/>
      <c r="M28" s="29">
        <v>1</v>
      </c>
      <c r="N28" s="30">
        <v>1</v>
      </c>
      <c r="O28" s="30">
        <v>1</v>
      </c>
      <c r="P28" s="30">
        <v>1</v>
      </c>
      <c r="Q28" s="30">
        <v>1</v>
      </c>
      <c r="R28" s="30">
        <v>1</v>
      </c>
      <c r="S28" s="30">
        <v>1</v>
      </c>
      <c r="T28" s="31">
        <v>1</v>
      </c>
      <c r="U28" s="26">
        <v>1</v>
      </c>
      <c r="V28" s="32">
        <v>1</v>
      </c>
      <c r="W28" s="32">
        <v>1</v>
      </c>
      <c r="X28" s="33">
        <v>1</v>
      </c>
      <c r="Y28" s="25">
        <v>1</v>
      </c>
      <c r="Z28" s="25">
        <v>1</v>
      </c>
      <c r="AA28" s="31">
        <v>1</v>
      </c>
      <c r="AB28" s="31">
        <v>1</v>
      </c>
      <c r="AC28" s="34">
        <v>1</v>
      </c>
      <c r="AD28" s="31">
        <v>1</v>
      </c>
      <c r="AE28" s="34">
        <v>1</v>
      </c>
      <c r="AF28" s="36">
        <v>1</v>
      </c>
      <c r="AG28" s="34">
        <v>1</v>
      </c>
      <c r="AH28" s="37">
        <v>1</v>
      </c>
      <c r="AI28" s="29">
        <v>0.75</v>
      </c>
      <c r="AJ28" s="38">
        <v>1</v>
      </c>
      <c r="AK28" s="38">
        <v>1</v>
      </c>
      <c r="AL28" s="34">
        <v>1</v>
      </c>
      <c r="AM28" s="34">
        <v>1</v>
      </c>
      <c r="AN28" s="39">
        <v>1</v>
      </c>
      <c r="AO28" s="29">
        <v>1</v>
      </c>
      <c r="AP28" s="28" t="s">
        <v>3</v>
      </c>
      <c r="AQ28" s="28"/>
      <c r="AR28" s="40">
        <f t="shared" si="0"/>
        <v>28.75</v>
      </c>
      <c r="AS28" s="41">
        <f t="shared" si="1"/>
        <v>29</v>
      </c>
      <c r="AT28" s="42">
        <f t="shared" si="2"/>
        <v>0.99137931034482762</v>
      </c>
    </row>
    <row r="29" spans="1:46" ht="18.75" customHeight="1">
      <c r="A29" s="23"/>
      <c r="B29" s="45"/>
      <c r="C29" s="25"/>
      <c r="D29" s="46"/>
      <c r="E29" s="26"/>
      <c r="F29" s="26"/>
      <c r="G29" s="26"/>
      <c r="H29" s="27"/>
      <c r="I29" s="28"/>
      <c r="J29" s="27"/>
      <c r="K29" s="27"/>
      <c r="L29" s="27"/>
      <c r="M29" s="29"/>
      <c r="N29" s="30"/>
      <c r="O29" s="30"/>
      <c r="P29" s="30"/>
      <c r="Q29" s="30"/>
      <c r="R29" s="30"/>
      <c r="S29" s="30"/>
      <c r="T29" s="31"/>
      <c r="U29" s="26"/>
      <c r="V29" s="32"/>
      <c r="W29" s="32"/>
      <c r="X29" s="33"/>
      <c r="Y29" s="25"/>
      <c r="Z29" s="25"/>
      <c r="AA29" s="31"/>
      <c r="AB29" s="31"/>
      <c r="AC29" s="34"/>
      <c r="AD29" s="31"/>
      <c r="AE29" s="34"/>
      <c r="AF29" s="36"/>
      <c r="AG29" s="34"/>
      <c r="AH29" s="37"/>
      <c r="AI29" s="29"/>
      <c r="AJ29" s="38"/>
      <c r="AK29" s="38"/>
      <c r="AL29" s="34"/>
      <c r="AM29" s="34"/>
      <c r="AN29" s="39"/>
      <c r="AO29" s="29"/>
      <c r="AP29" s="28"/>
      <c r="AQ29" s="28"/>
      <c r="AR29" s="40">
        <f t="shared" si="0"/>
        <v>0</v>
      </c>
      <c r="AS29" s="41"/>
      <c r="AT29" s="42"/>
    </row>
    <row r="30" spans="1:46" ht="18.75" customHeight="1">
      <c r="A30" s="47" t="s">
        <v>0</v>
      </c>
      <c r="B30" s="48">
        <f>COUNTIF(B2:B29,"&gt;=a")</f>
        <v>27</v>
      </c>
      <c r="C30" s="49">
        <f>COUNTIF(C2:C29,"&gt;=0,00")</f>
        <v>11</v>
      </c>
      <c r="D30" s="50">
        <f>COUNTIF(D2:D29,"&gt;=a")</f>
        <v>12</v>
      </c>
      <c r="E30" s="51">
        <f>COUNTIF(E2:E29,"&gt;=0,00")</f>
        <v>12</v>
      </c>
      <c r="F30" s="51">
        <f>COUNTIF(F2:F29,"&gt;=0,00")</f>
        <v>12</v>
      </c>
      <c r="G30" s="51">
        <f>COUNTIF(G2:G29,"&gt;=0,00")</f>
        <v>12</v>
      </c>
      <c r="H30" s="52">
        <f>COUNTIF(H2:H29,"&gt;=0,00")</f>
        <v>12</v>
      </c>
      <c r="I30" s="53">
        <f>COUNTIF(I2:I29,"&gt;=a")</f>
        <v>12</v>
      </c>
      <c r="J30" s="52">
        <f t="shared" ref="J30:AO30" si="3">COUNTIF(J2:J29,"&gt;=0,00")</f>
        <v>10</v>
      </c>
      <c r="K30" s="52">
        <f t="shared" si="3"/>
        <v>12</v>
      </c>
      <c r="L30" s="52">
        <f t="shared" si="3"/>
        <v>12</v>
      </c>
      <c r="M30" s="54">
        <f t="shared" si="3"/>
        <v>27</v>
      </c>
      <c r="N30" s="55">
        <f t="shared" si="3"/>
        <v>27</v>
      </c>
      <c r="O30" s="55">
        <f t="shared" si="3"/>
        <v>23</v>
      </c>
      <c r="P30" s="55">
        <f t="shared" si="3"/>
        <v>26</v>
      </c>
      <c r="Q30" s="55">
        <f t="shared" si="3"/>
        <v>26</v>
      </c>
      <c r="R30" s="55">
        <f t="shared" si="3"/>
        <v>26</v>
      </c>
      <c r="S30" s="55">
        <f t="shared" si="3"/>
        <v>26</v>
      </c>
      <c r="T30" s="56">
        <f t="shared" si="3"/>
        <v>26</v>
      </c>
      <c r="U30" s="51">
        <f t="shared" si="3"/>
        <v>27</v>
      </c>
      <c r="V30" s="57">
        <f t="shared" si="3"/>
        <v>27</v>
      </c>
      <c r="W30" s="57">
        <f t="shared" si="3"/>
        <v>27</v>
      </c>
      <c r="X30" s="58">
        <f t="shared" si="3"/>
        <v>27</v>
      </c>
      <c r="Y30" s="49">
        <f t="shared" si="3"/>
        <v>26</v>
      </c>
      <c r="Z30" s="49">
        <f t="shared" si="3"/>
        <v>27</v>
      </c>
      <c r="AA30" s="56">
        <f t="shared" si="3"/>
        <v>27</v>
      </c>
      <c r="AB30" s="56">
        <f t="shared" si="3"/>
        <v>27</v>
      </c>
      <c r="AC30" s="59">
        <f t="shared" si="3"/>
        <v>27</v>
      </c>
      <c r="AD30" s="56">
        <f t="shared" si="3"/>
        <v>27</v>
      </c>
      <c r="AE30" s="59">
        <f t="shared" si="3"/>
        <v>27</v>
      </c>
      <c r="AF30" s="60">
        <f t="shared" si="3"/>
        <v>27</v>
      </c>
      <c r="AG30" s="59">
        <f t="shared" si="3"/>
        <v>27</v>
      </c>
      <c r="AH30" s="61">
        <f t="shared" si="3"/>
        <v>27</v>
      </c>
      <c r="AI30" s="54">
        <f t="shared" si="3"/>
        <v>26</v>
      </c>
      <c r="AJ30" s="62">
        <f t="shared" si="3"/>
        <v>27</v>
      </c>
      <c r="AK30" s="62">
        <f t="shared" si="3"/>
        <v>27</v>
      </c>
      <c r="AL30" s="59">
        <f t="shared" si="3"/>
        <v>27</v>
      </c>
      <c r="AM30" s="59">
        <f t="shared" si="3"/>
        <v>26</v>
      </c>
      <c r="AN30" s="63">
        <f t="shared" si="3"/>
        <v>26</v>
      </c>
      <c r="AO30" s="54">
        <f t="shared" si="3"/>
        <v>26</v>
      </c>
      <c r="AP30" s="53">
        <f>COUNTIF(AP2:AP29,"&gt;=a")</f>
        <v>26</v>
      </c>
      <c r="AQ30" s="53">
        <f>COUNTIF(AQ2:AQ29,"&gt;=a")</f>
        <v>0</v>
      </c>
      <c r="AR30" s="64"/>
      <c r="AS30" s="65">
        <f>SUMIF(C30:AO30,"&gt;=0,00")-(I30+D30)</f>
        <v>862</v>
      </c>
      <c r="AT30" s="42"/>
    </row>
    <row r="31" spans="1:46" s="73" customFormat="1" ht="13.5" customHeight="1">
      <c r="A31" s="66" t="s">
        <v>34</v>
      </c>
      <c r="B31" s="66"/>
      <c r="C31" s="66">
        <f>SUMIF(C2:C29,"&gt;=0,00")</f>
        <v>7</v>
      </c>
      <c r="D31" s="67"/>
      <c r="E31" s="66">
        <f>SUMIF(E2:E29,"&gt;=0,00")</f>
        <v>10</v>
      </c>
      <c r="F31" s="66">
        <f>SUMIF(F2:F29,"&gt;=0,00")</f>
        <v>11.25</v>
      </c>
      <c r="G31" s="66">
        <f>SUMIF(G2:G29,"&gt;=0,00")</f>
        <v>10.75</v>
      </c>
      <c r="H31" s="66">
        <f>SUMIF(H2:H29,"&gt;=0,00")</f>
        <v>10.25</v>
      </c>
      <c r="I31" s="68"/>
      <c r="J31" s="66">
        <f t="shared" ref="J31:AO31" si="4">SUMIF(J2:J29,"&gt;=0,00")</f>
        <v>7.25</v>
      </c>
      <c r="K31" s="66">
        <f t="shared" si="4"/>
        <v>10.5</v>
      </c>
      <c r="L31" s="66">
        <f t="shared" si="4"/>
        <v>11</v>
      </c>
      <c r="M31" s="66">
        <f t="shared" si="4"/>
        <v>24.5</v>
      </c>
      <c r="N31" s="66">
        <f t="shared" si="4"/>
        <v>23.5</v>
      </c>
      <c r="O31" s="66">
        <f t="shared" si="4"/>
        <v>19</v>
      </c>
      <c r="P31" s="66">
        <f t="shared" si="4"/>
        <v>20.25</v>
      </c>
      <c r="Q31" s="66">
        <f t="shared" si="4"/>
        <v>22</v>
      </c>
      <c r="R31" s="66">
        <f t="shared" si="4"/>
        <v>23</v>
      </c>
      <c r="S31" s="66">
        <f t="shared" si="4"/>
        <v>21.75</v>
      </c>
      <c r="T31" s="69">
        <f t="shared" si="4"/>
        <v>20.5</v>
      </c>
      <c r="U31" s="66">
        <f t="shared" si="4"/>
        <v>24</v>
      </c>
      <c r="V31" s="66">
        <f t="shared" si="4"/>
        <v>21.25</v>
      </c>
      <c r="W31" s="66">
        <f t="shared" si="4"/>
        <v>19</v>
      </c>
      <c r="X31" s="66">
        <f t="shared" si="4"/>
        <v>24.25</v>
      </c>
      <c r="Y31" s="66">
        <f t="shared" si="4"/>
        <v>24.75</v>
      </c>
      <c r="Z31" s="66">
        <f t="shared" si="4"/>
        <v>24.25</v>
      </c>
      <c r="AA31" s="66">
        <f t="shared" si="4"/>
        <v>21.75</v>
      </c>
      <c r="AB31" s="66">
        <f t="shared" si="4"/>
        <v>25.25</v>
      </c>
      <c r="AC31" s="66">
        <f t="shared" si="4"/>
        <v>25</v>
      </c>
      <c r="AD31" s="66">
        <f t="shared" si="4"/>
        <v>24.25</v>
      </c>
      <c r="AE31" s="66">
        <f t="shared" si="4"/>
        <v>24.25</v>
      </c>
      <c r="AF31" s="69">
        <f t="shared" si="4"/>
        <v>23.25</v>
      </c>
      <c r="AG31" s="69">
        <f t="shared" si="4"/>
        <v>22.75</v>
      </c>
      <c r="AH31" s="66">
        <f t="shared" si="4"/>
        <v>25</v>
      </c>
      <c r="AI31" s="66">
        <f t="shared" si="4"/>
        <v>19.25</v>
      </c>
      <c r="AJ31" s="69">
        <f t="shared" si="4"/>
        <v>22.5</v>
      </c>
      <c r="AK31" s="69">
        <f t="shared" si="4"/>
        <v>21.5</v>
      </c>
      <c r="AL31" s="66">
        <f t="shared" si="4"/>
        <v>24.75</v>
      </c>
      <c r="AM31" s="66">
        <f t="shared" si="4"/>
        <v>24</v>
      </c>
      <c r="AN31" s="66">
        <f t="shared" si="4"/>
        <v>22.25</v>
      </c>
      <c r="AO31" s="66">
        <f t="shared" si="4"/>
        <v>23</v>
      </c>
      <c r="AP31" s="66"/>
      <c r="AQ31" s="66"/>
      <c r="AR31" s="70"/>
      <c r="AS31" s="71">
        <f>SUMIF(C31:AO31,"&gt;=0,00")</f>
        <v>738.75</v>
      </c>
      <c r="AT31" s="72"/>
    </row>
    <row r="32" spans="1:46" ht="18.75" customHeight="1">
      <c r="A32" s="74" t="s">
        <v>35</v>
      </c>
      <c r="B32" s="74"/>
      <c r="C32" s="75">
        <f>(C31/C30)</f>
        <v>0.63636363636363635</v>
      </c>
      <c r="D32" s="76"/>
      <c r="E32" s="77">
        <f>(E31/E30)</f>
        <v>0.83333333333333337</v>
      </c>
      <c r="F32" s="77">
        <f>(F31/F30)</f>
        <v>0.9375</v>
      </c>
      <c r="G32" s="77">
        <f>(G31/G30)</f>
        <v>0.89583333333333337</v>
      </c>
      <c r="H32" s="78">
        <f>(H31/H30)</f>
        <v>0.85416666666666663</v>
      </c>
      <c r="I32" s="79"/>
      <c r="J32" s="78">
        <f t="shared" ref="J32:AO32" si="5">(J31/J30)</f>
        <v>0.72499999999999998</v>
      </c>
      <c r="K32" s="78">
        <f t="shared" si="5"/>
        <v>0.875</v>
      </c>
      <c r="L32" s="78">
        <f t="shared" si="5"/>
        <v>0.91666666666666663</v>
      </c>
      <c r="M32" s="80">
        <f t="shared" si="5"/>
        <v>0.90740740740740744</v>
      </c>
      <c r="N32" s="81">
        <f t="shared" si="5"/>
        <v>0.87037037037037035</v>
      </c>
      <c r="O32" s="81">
        <f t="shared" si="5"/>
        <v>0.82608695652173914</v>
      </c>
      <c r="P32" s="81">
        <f t="shared" si="5"/>
        <v>0.77884615384615385</v>
      </c>
      <c r="Q32" s="81">
        <f t="shared" si="5"/>
        <v>0.84615384615384615</v>
      </c>
      <c r="R32" s="81">
        <f t="shared" si="5"/>
        <v>0.88461538461538458</v>
      </c>
      <c r="S32" s="81">
        <f t="shared" si="5"/>
        <v>0.83653846153846156</v>
      </c>
      <c r="T32" s="82">
        <f t="shared" si="5"/>
        <v>0.78846153846153844</v>
      </c>
      <c r="U32" s="77">
        <f t="shared" si="5"/>
        <v>0.88888888888888884</v>
      </c>
      <c r="V32" s="83">
        <f t="shared" si="5"/>
        <v>0.78703703703703709</v>
      </c>
      <c r="W32" s="83">
        <f t="shared" si="5"/>
        <v>0.70370370370370372</v>
      </c>
      <c r="X32" s="84">
        <f t="shared" si="5"/>
        <v>0.89814814814814814</v>
      </c>
      <c r="Y32" s="75">
        <f t="shared" si="5"/>
        <v>0.95192307692307687</v>
      </c>
      <c r="Z32" s="75">
        <f t="shared" si="5"/>
        <v>0.89814814814814814</v>
      </c>
      <c r="AA32" s="82">
        <f t="shared" si="5"/>
        <v>0.80555555555555558</v>
      </c>
      <c r="AB32" s="82">
        <f t="shared" si="5"/>
        <v>0.93518518518518523</v>
      </c>
      <c r="AC32" s="85">
        <f t="shared" si="5"/>
        <v>0.92592592592592593</v>
      </c>
      <c r="AD32" s="82">
        <f t="shared" si="5"/>
        <v>0.89814814814814814</v>
      </c>
      <c r="AE32" s="85">
        <f t="shared" si="5"/>
        <v>0.89814814814814814</v>
      </c>
      <c r="AF32" s="42">
        <f t="shared" si="5"/>
        <v>0.86111111111111116</v>
      </c>
      <c r="AG32" s="85">
        <f t="shared" si="5"/>
        <v>0.84259259259259256</v>
      </c>
      <c r="AH32" s="86">
        <f t="shared" si="5"/>
        <v>0.92592592592592593</v>
      </c>
      <c r="AI32" s="80">
        <f t="shared" si="5"/>
        <v>0.74038461538461542</v>
      </c>
      <c r="AJ32" s="87">
        <f t="shared" si="5"/>
        <v>0.83333333333333337</v>
      </c>
      <c r="AK32" s="87">
        <f t="shared" si="5"/>
        <v>0.79629629629629628</v>
      </c>
      <c r="AL32" s="85">
        <f t="shared" si="5"/>
        <v>0.91666666666666663</v>
      </c>
      <c r="AM32" s="85">
        <f t="shared" si="5"/>
        <v>0.92307692307692313</v>
      </c>
      <c r="AN32" s="88">
        <f t="shared" si="5"/>
        <v>0.85576923076923073</v>
      </c>
      <c r="AO32" s="80">
        <f t="shared" si="5"/>
        <v>0.88461538461538458</v>
      </c>
      <c r="AP32" s="89"/>
      <c r="AQ32" s="89"/>
      <c r="AR32" s="90"/>
      <c r="AS32" s="91">
        <f>(AS31/AS30)</f>
        <v>0.85701856148491884</v>
      </c>
      <c r="AT32" s="92">
        <f>COUNTIF(AT2:AT28,"&gt;=0,75")/Q36</f>
        <v>0.88888888888888884</v>
      </c>
    </row>
    <row r="33" spans="1:46" ht="11.2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4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4"/>
      <c r="AK33" s="94"/>
      <c r="AL33" s="93"/>
      <c r="AM33" s="93"/>
      <c r="AN33" s="93"/>
      <c r="AO33" s="93"/>
      <c r="AP33" s="93"/>
      <c r="AQ33" s="93"/>
      <c r="AR33" s="93"/>
    </row>
    <row r="34" spans="1:46" ht="14.25" customHeight="1">
      <c r="A34" s="93"/>
      <c r="B34" s="93"/>
      <c r="C34" s="93"/>
      <c r="D34" s="93"/>
      <c r="E34" s="95"/>
      <c r="F34" s="96" t="s">
        <v>36</v>
      </c>
      <c r="G34" s="97"/>
      <c r="H34" s="97"/>
      <c r="I34" s="97"/>
      <c r="J34" s="97"/>
      <c r="K34" s="97"/>
      <c r="L34" s="98"/>
      <c r="M34" s="97"/>
      <c r="N34" s="97"/>
      <c r="O34" s="97"/>
      <c r="P34" s="97"/>
      <c r="Q34" s="97"/>
      <c r="R34" s="97"/>
      <c r="S34" s="97"/>
      <c r="T34" s="99"/>
      <c r="U34" s="99"/>
      <c r="V34" s="97"/>
      <c r="W34" s="97"/>
      <c r="X34" s="97"/>
      <c r="Y34" s="97"/>
      <c r="Z34" s="97"/>
      <c r="AA34" s="99"/>
      <c r="AB34" s="98"/>
      <c r="AC34" s="98"/>
      <c r="AD34" s="98"/>
      <c r="AE34" s="98"/>
      <c r="AF34" s="98"/>
      <c r="AG34" s="98"/>
      <c r="AH34" s="98"/>
      <c r="AI34" s="97"/>
      <c r="AJ34" s="99"/>
      <c r="AK34" s="99"/>
      <c r="AL34" s="97"/>
      <c r="AM34" s="97"/>
      <c r="AN34" s="97"/>
      <c r="AO34" s="97"/>
      <c r="AP34" s="97"/>
      <c r="AQ34" s="97"/>
      <c r="AR34" s="97"/>
      <c r="AS34" s="100"/>
      <c r="AT34" s="101"/>
    </row>
    <row r="35" spans="1:46" ht="14.25" customHeight="1">
      <c r="A35" s="93"/>
      <c r="B35" s="93"/>
      <c r="C35" s="93"/>
      <c r="D35" s="93"/>
      <c r="E35" s="102"/>
      <c r="F35" s="103"/>
      <c r="G35" s="93"/>
      <c r="H35" s="93"/>
      <c r="I35" s="93"/>
      <c r="J35" s="93"/>
      <c r="K35" s="93"/>
      <c r="M35" s="93"/>
      <c r="N35" s="93"/>
      <c r="O35" s="93"/>
      <c r="P35" s="93"/>
      <c r="Q35" s="93"/>
      <c r="R35" s="93"/>
      <c r="S35" s="93"/>
      <c r="T35" s="94"/>
      <c r="U35" s="94"/>
      <c r="V35" s="93"/>
      <c r="W35" s="93"/>
      <c r="X35" s="93"/>
      <c r="Y35" s="93"/>
      <c r="Z35" s="93"/>
      <c r="AA35" s="94"/>
      <c r="AI35" s="93"/>
      <c r="AJ35" s="94"/>
      <c r="AK35" s="94"/>
      <c r="AL35" s="93"/>
      <c r="AM35" s="93"/>
      <c r="AN35" s="93"/>
      <c r="AO35" s="93"/>
      <c r="AP35" s="93"/>
      <c r="AQ35" s="93"/>
      <c r="AR35" s="93"/>
    </row>
    <row r="36" spans="1:46" s="105" customFormat="1" ht="18.75" customHeight="1">
      <c r="A36" s="104"/>
      <c r="C36" s="104"/>
      <c r="D36" s="104"/>
      <c r="E36" s="104"/>
      <c r="F36" s="106">
        <v>34</v>
      </c>
      <c r="G36" s="107" t="s">
        <v>37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6">
        <v>27</v>
      </c>
      <c r="R36" s="107" t="s">
        <v>38</v>
      </c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8"/>
      <c r="AK36" s="108"/>
      <c r="AL36" s="104"/>
      <c r="AM36" s="104"/>
      <c r="AN36" s="104"/>
      <c r="AO36" s="104"/>
      <c r="AP36" s="104"/>
      <c r="AQ36" s="104"/>
      <c r="AR36" s="104"/>
      <c r="AS36" s="109"/>
      <c r="AT36" s="109"/>
    </row>
    <row r="56" ht="25.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" customHeight="1"/>
    <row r="88" ht="26.25" customHeight="1"/>
    <row r="89" ht="26.25" customHeight="1"/>
    <row r="90" ht="18.75" customHeight="1"/>
    <row r="91" ht="18.75" customHeight="1"/>
    <row r="92" ht="18.75" customHeight="1"/>
    <row r="93" ht="18.75" customHeight="1"/>
    <row r="94" ht="26.25" customHeight="1"/>
    <row r="95" ht="26.25" customHeight="1"/>
    <row r="96" ht="18.75" customHeight="1"/>
    <row r="97" ht="18.75" customHeight="1"/>
    <row r="98" ht="18.75" customHeight="1"/>
    <row r="99" ht="18.75" customHeight="1"/>
    <row r="100" ht="18.75" customHeight="1"/>
    <row r="101" ht="26.25" customHeight="1"/>
    <row r="102" ht="24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26.2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</sheetData>
  <sheetProtection selectLockedCells="1" selectUnlockedCells="1"/>
  <phoneticPr fontId="0" type="noConversion"/>
  <pageMargins left="0.11805555555555555" right="0.11805555555555555" top="0.32430555555555551" bottom="0.19652777777777777" header="0.15763888888888888" footer="0.19652777777777777"/>
  <pageSetup paperSize="75" scale="75" firstPageNumber="0" pageOrder="overThenDown" orientation="landscape" horizontalDpi="300" verticalDpi="300"/>
  <headerFooter alignWithMargins="0">
    <oddHeader xml:space="preserve">&amp;L&amp;10Foglio 1&amp;C&amp;"Arial,Bold"&amp;12Nido - anno -  risposte su 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4"/>
  <sheetViews>
    <sheetView tabSelected="1" zoomScaleNormal="100" workbookViewId="0"/>
  </sheetViews>
  <sheetFormatPr baseColWidth="10" defaultColWidth="8.1640625" defaultRowHeight="12.75" customHeight="1"/>
  <cols>
    <col min="1" max="1" width="6" style="1" customWidth="1"/>
    <col min="2" max="4" width="8.1640625" style="1" customWidth="1"/>
    <col min="5" max="6" width="8.6640625" style="1" customWidth="1"/>
    <col min="7" max="7" width="8.1640625" style="1" customWidth="1"/>
    <col min="8" max="8" width="14" style="1" customWidth="1"/>
    <col min="9" max="9" width="7.1640625" style="1" customWidth="1"/>
    <col min="10" max="10" width="6.5" style="1" customWidth="1"/>
    <col min="11" max="11" width="7.5" style="1" customWidth="1"/>
    <col min="12" max="12" width="4.5" style="1" customWidth="1"/>
    <col min="13" max="14" width="8.1640625" style="1" customWidth="1"/>
    <col min="15" max="15" width="10.6640625" style="1" customWidth="1"/>
    <col min="16" max="16" width="3.33203125" style="1" customWidth="1"/>
    <col min="17" max="17" width="6" style="1" customWidth="1"/>
    <col min="18" max="18" width="6.1640625" style="1" customWidth="1"/>
    <col min="19" max="22" width="8.1640625" style="1" customWidth="1"/>
    <col min="23" max="23" width="7.1640625" style="1" customWidth="1"/>
    <col min="24" max="24" width="10" style="1" customWidth="1"/>
    <col min="25" max="26" width="8.1640625" style="1" customWidth="1"/>
    <col min="27" max="27" width="11.1640625" style="1" customWidth="1"/>
    <col min="28" max="28" width="10" style="1" customWidth="1"/>
    <col min="29" max="29" width="10.5" style="1" customWidth="1"/>
    <col min="30" max="30" width="8.1640625" style="1" customWidth="1"/>
    <col min="31" max="31" width="10" style="1" customWidth="1"/>
    <col min="32" max="35" width="8.1640625" style="1" customWidth="1"/>
    <col min="36" max="37" width="10" style="1" customWidth="1"/>
    <col min="38" max="16384" width="8.1640625" style="1"/>
  </cols>
  <sheetData>
    <row r="1" spans="1:41" ht="18" customHeight="1">
      <c r="A1" s="110" t="s">
        <v>39</v>
      </c>
      <c r="B1" s="111"/>
      <c r="C1" s="111"/>
      <c r="D1" s="111"/>
      <c r="E1" s="111"/>
      <c r="F1" s="112">
        <f>Foglio_1!C32</f>
        <v>0.63636363636363635</v>
      </c>
      <c r="G1" s="93"/>
      <c r="I1" s="93"/>
      <c r="J1" s="93"/>
      <c r="K1" s="93"/>
      <c r="L1" s="93"/>
      <c r="AF1" s="93"/>
      <c r="AG1" s="93"/>
      <c r="AH1" s="93"/>
      <c r="AI1" s="93"/>
      <c r="AJ1" s="93"/>
      <c r="AK1" s="93"/>
      <c r="AL1" s="93"/>
      <c r="AM1" s="93"/>
      <c r="AN1" s="2"/>
      <c r="AO1" s="2"/>
    </row>
    <row r="2" spans="1:41" ht="8.25" customHeight="1">
      <c r="AL2" s="93"/>
      <c r="AM2" s="93"/>
      <c r="AN2" s="2"/>
      <c r="AO2" s="2"/>
    </row>
    <row r="3" spans="1:41" ht="18" customHeight="1">
      <c r="A3" s="113" t="s">
        <v>40</v>
      </c>
      <c r="B3" s="114"/>
      <c r="C3" s="114"/>
      <c r="D3" s="114"/>
      <c r="E3" s="114"/>
      <c r="F3" s="115">
        <f>Foglio_1!X32</f>
        <v>0.89814814814814814</v>
      </c>
      <c r="AL3" s="93"/>
      <c r="AM3" s="93"/>
      <c r="AN3" s="2"/>
      <c r="AO3" s="2"/>
    </row>
    <row r="4" spans="1:41" ht="10.5" customHeight="1">
      <c r="G4" s="116"/>
      <c r="H4" s="116"/>
      <c r="I4" s="116"/>
      <c r="J4" s="117"/>
      <c r="K4" s="118"/>
      <c r="AN4" s="2"/>
      <c r="AO4" s="2"/>
    </row>
    <row r="5" spans="1:41" ht="18" customHeight="1">
      <c r="A5" s="119" t="s">
        <v>41</v>
      </c>
      <c r="B5" s="120"/>
      <c r="C5" s="120"/>
      <c r="D5" s="120"/>
      <c r="E5" s="121"/>
      <c r="F5" s="122">
        <f>SUM(Foglio_1!E31+Foglio_1!F31+Foglio_1!G31+Foglio_1!U31)/SUM(Foglio_1!E30+Foglio_1!F30+Foglio_1!G30+Foglio_1!U30)</f>
        <v>0.88888888888888884</v>
      </c>
      <c r="G5" s="123" t="s">
        <v>42</v>
      </c>
      <c r="H5" s="124"/>
      <c r="I5" s="124"/>
      <c r="J5" s="125"/>
      <c r="K5" s="126">
        <f>Foglio_1!E32</f>
        <v>0.83333333333333337</v>
      </c>
      <c r="AN5" s="2"/>
      <c r="AO5" s="2"/>
    </row>
    <row r="6" spans="1:41" ht="18" customHeight="1">
      <c r="G6" s="127" t="s">
        <v>43</v>
      </c>
      <c r="J6" s="93"/>
      <c r="K6" s="128">
        <f>Foglio_1!F32</f>
        <v>0.9375</v>
      </c>
      <c r="AN6" s="2"/>
      <c r="AO6" s="2"/>
    </row>
    <row r="7" spans="1:41" ht="18" customHeight="1">
      <c r="G7" s="127" t="s">
        <v>44</v>
      </c>
      <c r="J7" s="93"/>
      <c r="K7" s="128">
        <f>Foglio_1!G32</f>
        <v>0.89583333333333337</v>
      </c>
      <c r="AN7" s="2"/>
      <c r="AO7" s="2"/>
    </row>
    <row r="8" spans="1:41" ht="18" customHeight="1">
      <c r="G8" s="255" t="s">
        <v>45</v>
      </c>
      <c r="H8" s="255"/>
      <c r="I8" s="255"/>
      <c r="J8" s="255"/>
      <c r="K8" s="129">
        <f>Foglio_1!U32</f>
        <v>0.88888888888888884</v>
      </c>
      <c r="AJ8" s="2"/>
      <c r="AK8" s="2"/>
      <c r="AN8" s="2"/>
      <c r="AO8" s="2"/>
    </row>
    <row r="9" spans="1:41" ht="10.5" customHeight="1">
      <c r="AN9" s="2"/>
      <c r="AO9" s="2"/>
    </row>
    <row r="10" spans="1:41" ht="18" customHeight="1">
      <c r="A10" s="130" t="s">
        <v>46</v>
      </c>
      <c r="B10" s="131"/>
      <c r="C10" s="131"/>
      <c r="D10" s="131"/>
      <c r="E10" s="132"/>
      <c r="F10" s="133">
        <f>SUM(Foglio_1!H31+Foglio_1!J31+Foglio_1!K31+Foglio_1!L31)/SUM(Foglio_1!H30+Foglio_1!J30+Foglio_1!K30+Foglio_1!L30)</f>
        <v>0.84782608695652173</v>
      </c>
      <c r="G10" s="134" t="s">
        <v>47</v>
      </c>
      <c r="H10" s="135"/>
      <c r="I10" s="135"/>
      <c r="J10" s="135"/>
      <c r="K10" s="136">
        <f>Foglio_1!H32</f>
        <v>0.85416666666666663</v>
      </c>
      <c r="AJ10" s="2"/>
      <c r="AK10" s="2"/>
      <c r="AN10" s="2"/>
      <c r="AO10" s="2"/>
    </row>
    <row r="11" spans="1:41" ht="18" customHeight="1">
      <c r="G11" s="137" t="s">
        <v>48</v>
      </c>
      <c r="K11" s="138">
        <f>Foglio_1!J32</f>
        <v>0.72499999999999998</v>
      </c>
      <c r="AN11" s="2"/>
      <c r="AO11" s="2"/>
    </row>
    <row r="12" spans="1:41" ht="18" customHeight="1">
      <c r="G12" s="137" t="s">
        <v>49</v>
      </c>
      <c r="K12" s="138">
        <f>Foglio_1!K32</f>
        <v>0.875</v>
      </c>
      <c r="AN12" s="2"/>
      <c r="AO12" s="2"/>
    </row>
    <row r="13" spans="1:41" ht="18" customHeight="1">
      <c r="G13" s="139" t="s">
        <v>50</v>
      </c>
      <c r="H13" s="140"/>
      <c r="I13" s="140"/>
      <c r="J13" s="140"/>
      <c r="K13" s="141">
        <f>Foglio_1!L32</f>
        <v>0.91666666666666663</v>
      </c>
      <c r="AN13" s="2"/>
      <c r="AO13" s="2"/>
    </row>
    <row r="14" spans="1:41" ht="12.75" customHeight="1">
      <c r="AJ14" s="2"/>
      <c r="AK14" s="2"/>
      <c r="AN14" s="2"/>
      <c r="AO14" s="2"/>
    </row>
    <row r="15" spans="1:41" ht="18" customHeight="1">
      <c r="A15" s="142" t="s">
        <v>51</v>
      </c>
      <c r="B15" s="143"/>
      <c r="C15" s="143"/>
      <c r="D15" s="143"/>
      <c r="E15" s="143"/>
      <c r="F15" s="144">
        <f>Foglio_1!AF32</f>
        <v>0.86111111111111116</v>
      </c>
      <c r="AN15" s="2"/>
      <c r="AO15" s="2"/>
    </row>
    <row r="16" spans="1:41" ht="10.5" customHeight="1">
      <c r="G16" s="145"/>
      <c r="H16" s="146"/>
      <c r="I16" s="146"/>
      <c r="J16" s="146"/>
      <c r="AN16" s="2"/>
      <c r="AO16" s="2"/>
    </row>
    <row r="17" spans="1:41" ht="18" customHeight="1">
      <c r="A17" s="147" t="s">
        <v>52</v>
      </c>
      <c r="B17" s="148"/>
      <c r="C17" s="148"/>
      <c r="D17" s="148"/>
      <c r="E17" s="148"/>
      <c r="F17" s="149">
        <f>Foglio_1!AH32</f>
        <v>0.92592592592592593</v>
      </c>
      <c r="AJ17" s="2"/>
      <c r="AK17" s="2"/>
      <c r="AN17" s="2"/>
      <c r="AO17" s="2"/>
    </row>
    <row r="18" spans="1:41" ht="11.25" customHeight="1">
      <c r="A18" s="145"/>
      <c r="B18" s="145"/>
      <c r="C18" s="145"/>
      <c r="D18" s="145"/>
      <c r="E18" s="145"/>
      <c r="F18" s="150"/>
      <c r="AJ18" s="2"/>
      <c r="AK18" s="2"/>
      <c r="AN18" s="2"/>
      <c r="AO18" s="2"/>
    </row>
    <row r="19" spans="1:41" ht="18" customHeight="1">
      <c r="A19" s="145"/>
      <c r="B19" s="145"/>
      <c r="C19" s="145"/>
      <c r="D19" s="145"/>
      <c r="E19" s="145"/>
      <c r="F19" s="150"/>
      <c r="G19" s="151" t="s">
        <v>53</v>
      </c>
      <c r="H19" s="152"/>
      <c r="I19" s="152"/>
      <c r="J19" s="153">
        <f>Foglio_1!AA32</f>
        <v>0.80555555555555558</v>
      </c>
      <c r="AJ19" s="2"/>
      <c r="AK19" s="2"/>
      <c r="AN19" s="2"/>
      <c r="AO19" s="2"/>
    </row>
    <row r="20" spans="1:41" ht="18" customHeight="1">
      <c r="G20" s="154" t="s">
        <v>54</v>
      </c>
      <c r="J20" s="155">
        <f>Foglio_1!T32</f>
        <v>0.78846153846153844</v>
      </c>
      <c r="AH20" s="2"/>
      <c r="AI20" s="2"/>
      <c r="AJ20" s="2"/>
      <c r="AN20" s="2"/>
      <c r="AO20" s="2"/>
    </row>
    <row r="21" spans="1:41" ht="18" customHeight="1">
      <c r="A21" s="156" t="s">
        <v>55</v>
      </c>
      <c r="B21" s="157"/>
      <c r="C21" s="157"/>
      <c r="D21" s="157"/>
      <c r="E21" s="158"/>
      <c r="F21" s="159">
        <f>SUM(Foglio_1!AA31+Foglio_1!T31+Foglio_1!AB31+Foglio_1!AD31)/SUM(Foglio_1!AA30+Foglio_1!AD30+Foglio_1!T30+Foglio_1!AB30)</f>
        <v>0.85747663551401865</v>
      </c>
      <c r="G21" s="154" t="s">
        <v>56</v>
      </c>
      <c r="J21" s="160">
        <f>Foglio_1!AB32</f>
        <v>0.93518518518518523</v>
      </c>
      <c r="AH21" s="2"/>
      <c r="AI21" s="2"/>
      <c r="AJ21" s="2"/>
      <c r="AN21" s="2"/>
      <c r="AO21" s="2"/>
    </row>
    <row r="22" spans="1:41" ht="18" customHeight="1">
      <c r="G22" s="161" t="s">
        <v>57</v>
      </c>
      <c r="H22" s="162"/>
      <c r="I22" s="162"/>
      <c r="J22" s="163">
        <f>Foglio_1!AD32</f>
        <v>0.89814814814814814</v>
      </c>
      <c r="AH22" s="2"/>
      <c r="AI22" s="2"/>
      <c r="AJ22" s="2"/>
      <c r="AN22" s="2"/>
      <c r="AO22" s="2"/>
    </row>
    <row r="23" spans="1:41" ht="10.5" customHeight="1">
      <c r="G23" s="152"/>
      <c r="H23" s="152"/>
      <c r="I23" s="164"/>
      <c r="AH23" s="2"/>
      <c r="AI23" s="2"/>
      <c r="AJ23" s="2"/>
      <c r="AN23" s="2"/>
      <c r="AO23" s="2"/>
    </row>
    <row r="24" spans="1:41" ht="18" customHeight="1">
      <c r="A24" s="165" t="s">
        <v>58</v>
      </c>
      <c r="B24" s="166"/>
      <c r="C24" s="166"/>
      <c r="D24" s="166"/>
      <c r="E24" s="166"/>
      <c r="F24" s="167">
        <f>Foglio_1!AN32</f>
        <v>0.85576923076923073</v>
      </c>
      <c r="I24" s="168"/>
      <c r="AH24" s="2"/>
      <c r="AI24" s="2"/>
      <c r="AJ24" s="2"/>
      <c r="AN24" s="2"/>
      <c r="AO24" s="2"/>
    </row>
    <row r="25" spans="1:41" ht="9.75" customHeight="1">
      <c r="AN25" s="2"/>
      <c r="AO25" s="2"/>
    </row>
    <row r="26" spans="1:41" ht="18" customHeight="1">
      <c r="A26" s="169" t="s">
        <v>59</v>
      </c>
      <c r="B26" s="170"/>
      <c r="C26" s="170"/>
      <c r="D26" s="170"/>
      <c r="E26" s="170"/>
      <c r="F26" s="171">
        <f>SUM(Foglio_1!N31:S31)/SUM(Foglio_1!N30:S30)</f>
        <v>0.84090909090909094</v>
      </c>
      <c r="G26" s="172" t="s">
        <v>60</v>
      </c>
      <c r="H26" s="173"/>
      <c r="I26" s="174">
        <f>Foglio_1!N32</f>
        <v>0.87037037037037035</v>
      </c>
      <c r="AN26" s="2"/>
      <c r="AO26" s="2"/>
    </row>
    <row r="27" spans="1:41" ht="18" customHeight="1">
      <c r="G27" s="175" t="s">
        <v>61</v>
      </c>
      <c r="I27" s="176">
        <f>Foglio_1!Q32</f>
        <v>0.84615384615384615</v>
      </c>
      <c r="AN27" s="2"/>
      <c r="AO27" s="2"/>
    </row>
    <row r="28" spans="1:41" ht="18" customHeight="1">
      <c r="G28" s="175" t="s">
        <v>62</v>
      </c>
      <c r="I28" s="176">
        <f>Foglio_1!R32</f>
        <v>0.88461538461538458</v>
      </c>
      <c r="AJ28" s="2"/>
      <c r="AK28" s="2"/>
      <c r="AN28" s="2"/>
      <c r="AO28" s="2"/>
    </row>
    <row r="29" spans="1:41" ht="18" customHeight="1">
      <c r="G29" s="175" t="s">
        <v>63</v>
      </c>
      <c r="I29" s="176">
        <f>Foglio_1!S32</f>
        <v>0.83653846153846156</v>
      </c>
      <c r="S29" s="145"/>
      <c r="T29" s="145"/>
      <c r="AJ29" s="2"/>
      <c r="AK29" s="2"/>
      <c r="AN29" s="2"/>
      <c r="AO29" s="2"/>
    </row>
    <row r="30" spans="1:41" ht="18" customHeight="1">
      <c r="G30" s="175" t="s">
        <v>64</v>
      </c>
      <c r="I30" s="176">
        <f>Foglio_1!O32</f>
        <v>0.82608695652173914</v>
      </c>
      <c r="AJ30" s="2"/>
      <c r="AK30" s="2"/>
      <c r="AN30" s="2"/>
      <c r="AO30" s="2"/>
    </row>
    <row r="31" spans="1:41" ht="18" customHeight="1">
      <c r="G31" s="177" t="s">
        <v>65</v>
      </c>
      <c r="H31" s="178"/>
      <c r="I31" s="179">
        <f>Foglio_1!P32</f>
        <v>0.77884615384615385</v>
      </c>
      <c r="M31" s="2"/>
      <c r="AN31" s="2"/>
      <c r="AO31" s="2"/>
    </row>
    <row r="32" spans="1:41" ht="10.5" customHeight="1">
      <c r="AN32" s="2"/>
      <c r="AO32" s="2"/>
    </row>
    <row r="33" spans="1:41" ht="18" customHeight="1">
      <c r="A33" s="180" t="s">
        <v>66</v>
      </c>
      <c r="B33" s="181"/>
      <c r="C33" s="182"/>
      <c r="D33" s="183"/>
      <c r="E33" s="183"/>
      <c r="F33" s="184"/>
      <c r="G33" s="185" t="s">
        <v>67</v>
      </c>
      <c r="H33" s="186"/>
      <c r="I33" s="186"/>
      <c r="J33" s="186"/>
      <c r="K33" s="187">
        <f>Foglio_1!M32</f>
        <v>0.90740740740740744</v>
      </c>
      <c r="AN33" s="2"/>
      <c r="AO33" s="2"/>
    </row>
    <row r="34" spans="1:41" ht="18" customHeight="1">
      <c r="G34" s="188" t="s">
        <v>68</v>
      </c>
      <c r="H34" s="2"/>
      <c r="I34" s="2"/>
      <c r="J34" s="2"/>
      <c r="K34" s="189">
        <f>Foglio_1!AI32</f>
        <v>0.74038461538461542</v>
      </c>
    </row>
    <row r="35" spans="1:41" ht="18" customHeight="1">
      <c r="G35" s="190" t="s">
        <v>69</v>
      </c>
      <c r="H35" s="191"/>
      <c r="I35" s="191"/>
      <c r="J35" s="191"/>
      <c r="K35" s="192">
        <f>Foglio_1!AO32</f>
        <v>0.88461538461538458</v>
      </c>
    </row>
    <row r="36" spans="1:41" ht="9.75" customHeight="1"/>
    <row r="37" spans="1:41" ht="18" customHeight="1">
      <c r="A37" s="193" t="s">
        <v>70</v>
      </c>
      <c r="B37" s="194"/>
      <c r="C37" s="194"/>
      <c r="D37" s="194"/>
      <c r="E37" s="194"/>
      <c r="F37" s="195">
        <f>SUM(Foglio_1!Y31:Z31)/SUM(Foglio_1!Y30:Z30)</f>
        <v>0.92452830188679247</v>
      </c>
      <c r="G37" s="196" t="s">
        <v>71</v>
      </c>
      <c r="H37" s="197"/>
      <c r="I37" s="198">
        <f>Foglio_1!Y32</f>
        <v>0.95192307692307687</v>
      </c>
    </row>
    <row r="38" spans="1:41" ht="18" customHeight="1">
      <c r="G38" s="199" t="s">
        <v>72</v>
      </c>
      <c r="H38" s="200"/>
      <c r="I38" s="201">
        <f>Foglio_1!Z32</f>
        <v>0.89814814814814814</v>
      </c>
    </row>
    <row r="39" spans="1:41" ht="9.75" customHeight="1"/>
    <row r="40" spans="1:41" ht="18" customHeight="1">
      <c r="A40" s="202" t="s">
        <v>73</v>
      </c>
      <c r="B40" s="203"/>
      <c r="C40" s="203"/>
      <c r="D40" s="203"/>
      <c r="E40" s="203"/>
      <c r="F40" s="204">
        <f>SUM(Foglio_1!AC31+Foglio_1!AE31+Foglio_1!AG31+Foglio_1!AJ31+Foglio_1!AK31+Foglio_1!AL31+Foglio_1!AM31)/SUM(Foglio_1!AC30+Foglio_1!AE30+Foglio_1!AG30+Foglio_1!AJ30+Foglio_1!AK30+Foglio_1!AL30+Foglio_1!AM30)</f>
        <v>0.87632978723404253</v>
      </c>
      <c r="G40" s="205" t="s">
        <v>74</v>
      </c>
      <c r="H40" s="206"/>
      <c r="I40" s="206"/>
      <c r="J40" s="207">
        <f>Foglio_1!AC32</f>
        <v>0.92592592592592593</v>
      </c>
    </row>
    <row r="41" spans="1:41" ht="18" customHeight="1">
      <c r="A41" s="145"/>
      <c r="B41" s="145"/>
      <c r="C41" s="145"/>
      <c r="D41" s="145"/>
      <c r="E41" s="145"/>
      <c r="F41" s="150"/>
      <c r="G41" s="208" t="s">
        <v>75</v>
      </c>
      <c r="H41" s="2"/>
      <c r="I41" s="2"/>
      <c r="J41" s="209">
        <f>Foglio_1!AE32</f>
        <v>0.89814814814814814</v>
      </c>
    </row>
    <row r="42" spans="1:41" ht="18" customHeight="1">
      <c r="G42" s="208" t="s">
        <v>76</v>
      </c>
      <c r="H42" s="2"/>
      <c r="I42" s="2"/>
      <c r="J42" s="209">
        <f>Foglio_1!AG32</f>
        <v>0.84259259259259256</v>
      </c>
    </row>
    <row r="43" spans="1:41" ht="18" customHeight="1">
      <c r="G43" s="208" t="s">
        <v>77</v>
      </c>
      <c r="H43" s="2"/>
      <c r="I43" s="2"/>
      <c r="J43" s="209">
        <f>Foglio_1!AL32</f>
        <v>0.91666666666666663</v>
      </c>
    </row>
    <row r="44" spans="1:41" ht="18" customHeight="1">
      <c r="G44" s="208" t="s">
        <v>78</v>
      </c>
      <c r="H44" s="2"/>
      <c r="I44" s="2"/>
      <c r="J44" s="209">
        <f>Foglio_1!AM32</f>
        <v>0.92307692307692313</v>
      </c>
    </row>
    <row r="45" spans="1:41" ht="18" customHeight="1">
      <c r="G45" s="208" t="s">
        <v>79</v>
      </c>
      <c r="H45" s="2"/>
      <c r="I45" s="2"/>
      <c r="J45" s="209">
        <f>Foglio_1!AJ32</f>
        <v>0.83333333333333337</v>
      </c>
    </row>
    <row r="46" spans="1:41" ht="18" customHeight="1">
      <c r="G46" s="210" t="s">
        <v>80</v>
      </c>
      <c r="H46" s="211"/>
      <c r="I46" s="211"/>
      <c r="J46" s="212">
        <f>Foglio_1!AK32</f>
        <v>0.79629629629629628</v>
      </c>
    </row>
    <row r="47" spans="1:41" ht="10.5" customHeight="1"/>
    <row r="48" spans="1:41" ht="18" customHeight="1">
      <c r="A48" s="213" t="s">
        <v>81</v>
      </c>
      <c r="B48" s="214"/>
      <c r="C48" s="214"/>
      <c r="D48" s="214"/>
      <c r="E48" s="214"/>
      <c r="F48" s="215">
        <f>SUM(Foglio_1!V31:W31)/SUM(Foglio_1!V30:W30)</f>
        <v>0.74537037037037035</v>
      </c>
      <c r="G48" s="216" t="s">
        <v>82</v>
      </c>
      <c r="H48" s="217"/>
      <c r="I48" s="218">
        <f>Foglio_1!V32</f>
        <v>0.78703703703703709</v>
      </c>
    </row>
    <row r="49" spans="1:10" ht="18" customHeight="1">
      <c r="G49" s="219" t="s">
        <v>83</v>
      </c>
      <c r="H49" s="220"/>
      <c r="I49" s="221">
        <f>Foglio_1!W32</f>
        <v>0.70370370370370372</v>
      </c>
    </row>
    <row r="51" spans="1:10" ht="15.75" customHeight="1">
      <c r="A51" s="222" t="s">
        <v>84</v>
      </c>
      <c r="B51" s="223"/>
      <c r="C51" s="223"/>
      <c r="D51" s="223"/>
      <c r="E51" s="223"/>
      <c r="F51" s="224">
        <f>Foglio_1!Q36/Foglio_1!F36</f>
        <v>0.79411764705882348</v>
      </c>
    </row>
    <row r="52" spans="1:10" ht="12" customHeight="1"/>
    <row r="53" spans="1:10" ht="15" customHeight="1">
      <c r="A53" s="225" t="s">
        <v>85</v>
      </c>
      <c r="B53" s="226"/>
      <c r="C53" s="226"/>
      <c r="D53" s="226"/>
      <c r="E53" s="226"/>
      <c r="F53" s="227"/>
      <c r="G53" s="227"/>
      <c r="H53" s="227"/>
      <c r="I53" s="227"/>
      <c r="J53" s="228">
        <f>Foglio_1!AT32</f>
        <v>0.88888888888888884</v>
      </c>
    </row>
    <row r="54" spans="1:10" ht="5.25" customHeight="1"/>
  </sheetData>
  <sheetProtection sheet="1"/>
  <mergeCells count="1">
    <mergeCell ref="G8:J8"/>
  </mergeCells>
  <phoneticPr fontId="0" type="noConversion"/>
  <pageMargins left="0.37986111111111109" right="0.35" top="0.34861111111111109" bottom="0.15972222222222221" header="0.20972222222222223" footer="0.15972222222222221"/>
  <pageSetup scale="95" firstPageNumber="0" pageOrder="overThenDown" orientation="portrait" horizontalDpi="300" verticalDpi="300"/>
  <headerFooter alignWithMargins="0">
    <oddHeader xml:space="preserve">&amp;L&amp;10Foglio 2&amp;C&amp;10Nido - anno -  risposte su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4"/>
  <sheetViews>
    <sheetView zoomScaleNormal="100" workbookViewId="0"/>
  </sheetViews>
  <sheetFormatPr baseColWidth="10" defaultColWidth="8.1640625" defaultRowHeight="12.75" customHeight="1"/>
  <cols>
    <col min="1" max="1" width="3.1640625" style="1" customWidth="1"/>
    <col min="2" max="13" width="4.6640625" style="1" customWidth="1"/>
    <col min="14" max="14" width="6.33203125" style="229" customWidth="1"/>
    <col min="15" max="41" width="4.6640625" style="1" customWidth="1"/>
    <col min="42" max="16384" width="8.1640625" style="1"/>
  </cols>
  <sheetData>
    <row r="1" spans="1:69" ht="20" customHeight="1">
      <c r="B1" s="258" t="s">
        <v>86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30"/>
      <c r="N1" s="231">
        <f>COUNTIF(Foglio_1!B2:B29,"=a")/Foglio_1!B30</f>
        <v>0.25925925925925924</v>
      </c>
      <c r="O1" s="258" t="s">
        <v>87</v>
      </c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C1" s="105"/>
      <c r="AD1" s="105"/>
      <c r="AE1" s="105"/>
      <c r="AF1" s="105"/>
      <c r="AG1" s="105"/>
      <c r="AH1" s="105"/>
      <c r="AI1" s="105"/>
      <c r="AJ1" s="105"/>
      <c r="AK1" s="105"/>
      <c r="AL1" s="109"/>
      <c r="AM1" s="109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</row>
    <row r="2" spans="1:69" ht="25.5" customHeight="1">
      <c r="M2" s="230"/>
      <c r="N2" s="231">
        <f>COUNTIF(Foglio_1!B2:B29,"=b")/Foglio_1!B30</f>
        <v>3.7037037037037035E-2</v>
      </c>
      <c r="O2" s="258" t="s">
        <v>88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9"/>
      <c r="AM2" s="109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</row>
    <row r="3" spans="1:69" ht="26.25" customHeight="1"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1">
        <f>COUNTIF(Foglio_1!B2:B29,"=c")/Foglio_1!B30</f>
        <v>0.66666666666666663</v>
      </c>
      <c r="O3" s="258" t="s">
        <v>89</v>
      </c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C3" s="105"/>
      <c r="AD3" s="105"/>
      <c r="AE3" s="105"/>
      <c r="AF3" s="105"/>
      <c r="AG3" s="105"/>
      <c r="AH3" s="105"/>
      <c r="AI3" s="105"/>
      <c r="AJ3" s="105"/>
      <c r="AK3" s="105"/>
      <c r="AL3" s="109"/>
      <c r="AM3" s="109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</row>
    <row r="4" spans="1:69" ht="20" customHeight="1"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1">
        <f>COUNTIF(Foglio_1!B2:B29,"=d")/Foglio_1!B30</f>
        <v>3.7037037037037035E-2</v>
      </c>
      <c r="O4" s="258" t="s">
        <v>90</v>
      </c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</row>
    <row r="5" spans="1:69" ht="18" customHeight="1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S5" s="2"/>
      <c r="T5" s="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109"/>
      <c r="AH5" s="105"/>
      <c r="AI5" s="105"/>
      <c r="AJ5" s="105"/>
      <c r="AK5" s="105"/>
      <c r="AL5" s="105"/>
      <c r="AM5" s="105"/>
      <c r="AN5" s="105"/>
      <c r="AO5" s="105"/>
      <c r="AP5" s="230"/>
      <c r="AQ5" s="230"/>
      <c r="AR5" s="230"/>
      <c r="AS5" s="230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</row>
    <row r="6" spans="1:69" ht="27.75" customHeight="1">
      <c r="A6" s="232"/>
      <c r="B6" s="258" t="s">
        <v>91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33"/>
      <c r="N6" s="231">
        <f>COUNTIF(Foglio_1!I2:I29,"=a")/Foglio_1!I30</f>
        <v>8.3333333333333329E-2</v>
      </c>
      <c r="O6" s="258" t="s">
        <v>92</v>
      </c>
      <c r="P6" s="258"/>
      <c r="Q6" s="258"/>
      <c r="R6" s="258"/>
      <c r="S6" s="258"/>
      <c r="T6" s="258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105"/>
      <c r="AH6" s="105"/>
      <c r="AI6" s="105"/>
      <c r="AJ6" s="105"/>
      <c r="AK6" s="105"/>
      <c r="AL6" s="105"/>
      <c r="AM6" s="105"/>
      <c r="AN6" s="105"/>
      <c r="AO6" s="105"/>
      <c r="AP6" s="230"/>
      <c r="AQ6" s="230"/>
      <c r="AR6" s="230"/>
      <c r="AS6" s="230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</row>
    <row r="7" spans="1:69" ht="18" customHeight="1">
      <c r="A7" s="230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5"/>
      <c r="N7" s="231">
        <f>COUNTIF(Foglio_1!I2:I29,"=b")/Foglio_1!I30</f>
        <v>0.33333333333333331</v>
      </c>
      <c r="O7" s="258" t="s">
        <v>93</v>
      </c>
      <c r="P7" s="258"/>
      <c r="Q7" s="258"/>
      <c r="R7" s="258"/>
      <c r="S7" s="258"/>
      <c r="T7" s="258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105"/>
      <c r="AH7" s="105"/>
      <c r="AI7" s="105"/>
      <c r="AJ7" s="105"/>
      <c r="AK7" s="105"/>
      <c r="AL7" s="105"/>
      <c r="AM7" s="105"/>
      <c r="AN7" s="105"/>
      <c r="AO7" s="105"/>
      <c r="AP7" s="230"/>
      <c r="AQ7" s="230"/>
      <c r="AR7" s="230"/>
      <c r="AS7" s="230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</row>
    <row r="8" spans="1:69" ht="18" customHeight="1">
      <c r="A8" s="230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5"/>
      <c r="N8" s="231">
        <f>COUNTIF(Foglio_1!I2:I29,"=c")/Foglio_1!I30</f>
        <v>0.33333333333333331</v>
      </c>
      <c r="O8" s="258" t="s">
        <v>94</v>
      </c>
      <c r="P8" s="258"/>
      <c r="Q8" s="258"/>
      <c r="R8" s="258"/>
      <c r="S8" s="258"/>
      <c r="T8" s="258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105"/>
      <c r="AH8" s="105"/>
      <c r="AI8" s="105"/>
      <c r="AJ8" s="105"/>
      <c r="AK8" s="105"/>
      <c r="AL8" s="105"/>
      <c r="AM8" s="105"/>
      <c r="AN8" s="105"/>
      <c r="AO8" s="105"/>
      <c r="AP8" s="230"/>
      <c r="AQ8" s="230"/>
      <c r="AR8" s="230"/>
      <c r="AS8" s="230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</row>
    <row r="9" spans="1:69" ht="18" customHeight="1">
      <c r="A9" s="230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5"/>
      <c r="N9" s="231">
        <f>COUNTIF(Foglio_1!I2:I29,"=d")/Foglio_1!I30</f>
        <v>0.25</v>
      </c>
      <c r="O9" s="258" t="s">
        <v>95</v>
      </c>
      <c r="P9" s="258"/>
      <c r="Q9" s="258"/>
      <c r="R9" s="258"/>
      <c r="S9" s="258"/>
      <c r="T9" s="258"/>
      <c r="V9" s="230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0"/>
      <c r="AQ9" s="230"/>
      <c r="AR9" s="230"/>
      <c r="AS9" s="230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</row>
    <row r="10" spans="1:69" ht="18" customHeight="1">
      <c r="A10" s="230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5"/>
      <c r="N10" s="231">
        <f>COUNTIF(Foglio_1!I2:I29,"=e")/Foglio_1!I30</f>
        <v>0</v>
      </c>
      <c r="O10" s="258" t="s">
        <v>96</v>
      </c>
      <c r="P10" s="258"/>
      <c r="Q10" s="258"/>
      <c r="R10" s="258"/>
      <c r="S10" s="258"/>
      <c r="T10" s="258"/>
      <c r="V10" s="230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6"/>
      <c r="AI10" s="232"/>
      <c r="AJ10" s="232"/>
      <c r="AK10" s="232"/>
      <c r="AL10" s="232"/>
      <c r="AM10" s="232"/>
      <c r="AN10" s="232"/>
      <c r="AO10" s="232"/>
      <c r="AP10" s="230"/>
      <c r="AQ10" s="230"/>
      <c r="AR10" s="230"/>
      <c r="AS10" s="230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</row>
    <row r="11" spans="1:69" ht="18" customHeight="1">
      <c r="A11" s="230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"/>
      <c r="O11" s="230"/>
      <c r="P11" s="230"/>
      <c r="Q11" s="230"/>
      <c r="R11" s="230"/>
      <c r="S11" s="232"/>
      <c r="T11" s="232"/>
      <c r="U11" s="230"/>
      <c r="V11" s="230"/>
      <c r="W11" s="237"/>
      <c r="X11" s="237"/>
      <c r="Y11" s="237"/>
      <c r="Z11" s="237"/>
      <c r="AA11" s="237"/>
      <c r="AB11" s="237"/>
      <c r="AC11" s="232"/>
      <c r="AD11" s="232"/>
      <c r="AE11" s="232"/>
      <c r="AF11" s="232"/>
      <c r="AG11" s="232"/>
      <c r="AH11" s="236"/>
      <c r="AI11" s="232"/>
      <c r="AJ11" s="232"/>
      <c r="AK11" s="232"/>
      <c r="AL11" s="232"/>
      <c r="AM11" s="232"/>
      <c r="AN11" s="232"/>
      <c r="AO11" s="232"/>
      <c r="AP11" s="230"/>
      <c r="AQ11" s="230"/>
      <c r="AR11" s="230"/>
      <c r="AS11" s="230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</row>
    <row r="12" spans="1:69" ht="18" customHeight="1">
      <c r="A12" s="230"/>
      <c r="B12" s="238" t="s">
        <v>97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40"/>
      <c r="M12" s="2"/>
      <c r="N12" s="241">
        <f>COUNTIF(Foglio_1!D2:D29,"=a")/Foglio_1!D30</f>
        <v>1</v>
      </c>
      <c r="O12" s="238" t="s">
        <v>98</v>
      </c>
      <c r="P12" s="240"/>
      <c r="Q12" s="230"/>
      <c r="R12" s="230"/>
      <c r="S12" s="232"/>
      <c r="T12" s="232"/>
      <c r="U12" s="230"/>
      <c r="V12" s="230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6"/>
      <c r="AI12" s="232"/>
      <c r="AJ12" s="232"/>
      <c r="AK12" s="232"/>
      <c r="AL12" s="232"/>
      <c r="AM12" s="232"/>
      <c r="AN12" s="232"/>
      <c r="AO12" s="232"/>
      <c r="AP12" s="230"/>
      <c r="AQ12" s="230"/>
      <c r="AR12" s="230"/>
      <c r="AS12" s="230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</row>
    <row r="13" spans="1:69" ht="18" customHeight="1">
      <c r="A13" s="230"/>
      <c r="M13" s="2"/>
      <c r="N13" s="242">
        <f>COUNTIF(Foglio_1!D2:D29,"=b")/Foglio_1!D30</f>
        <v>0</v>
      </c>
      <c r="O13" s="238" t="s">
        <v>99</v>
      </c>
      <c r="P13" s="243"/>
      <c r="Q13" s="237"/>
      <c r="R13" s="237"/>
      <c r="S13" s="237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0"/>
      <c r="AQ13" s="230"/>
      <c r="AR13" s="230"/>
      <c r="AS13" s="230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</row>
    <row r="14" spans="1:69" ht="18" customHeight="1">
      <c r="A14" s="230"/>
      <c r="B14" s="232"/>
      <c r="C14" s="232"/>
      <c r="D14" s="232"/>
      <c r="E14" s="232"/>
      <c r="F14" s="232"/>
      <c r="I14" s="232"/>
      <c r="J14" s="232"/>
      <c r="K14" s="232"/>
      <c r="L14" s="232"/>
      <c r="M14" s="232"/>
      <c r="N14" s="244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0"/>
      <c r="AQ14" s="230"/>
      <c r="AR14" s="230"/>
      <c r="AS14" s="230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</row>
    <row r="15" spans="1:69" ht="25.5" customHeight="1">
      <c r="A15" s="230"/>
      <c r="B15" s="258" t="s">
        <v>100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30"/>
      <c r="N15" s="231">
        <f>COUNTIF(Foglio_1!AP2:AP29,"=a")/Foglio_1!AP30</f>
        <v>0.46153846153846156</v>
      </c>
      <c r="O15" s="258" t="s">
        <v>101</v>
      </c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2"/>
      <c r="AM15" s="232"/>
      <c r="AN15" s="230"/>
      <c r="AO15" s="230"/>
      <c r="AP15" s="230"/>
      <c r="AQ15" s="230"/>
      <c r="AR15" s="230"/>
      <c r="AS15" s="230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</row>
    <row r="16" spans="1:69" ht="19" customHeight="1">
      <c r="N16" s="231">
        <f>COUNTIF(Foglio_1!AP2:AP29,"=b")/Foglio_1!AP30</f>
        <v>0.19230769230769232</v>
      </c>
      <c r="O16" s="258" t="s">
        <v>102</v>
      </c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C16" s="105"/>
      <c r="AD16" s="105"/>
      <c r="AE16" s="105"/>
      <c r="AF16" s="105"/>
      <c r="AG16" s="105"/>
      <c r="AH16" s="105"/>
      <c r="AI16" s="105"/>
      <c r="AJ16" s="105"/>
      <c r="AK16" s="105"/>
      <c r="AL16" s="109"/>
      <c r="AM16" s="109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</row>
    <row r="17" spans="2:69" ht="19" customHeight="1">
      <c r="N17" s="231">
        <f>COUNTIF(Foglio_1!AP2:AP29,"=c")/Foglio_1!AP30</f>
        <v>0</v>
      </c>
      <c r="O17" s="258" t="s">
        <v>103</v>
      </c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C17" s="105"/>
      <c r="AD17" s="105"/>
      <c r="AE17" s="105"/>
      <c r="AF17" s="105"/>
      <c r="AG17" s="105"/>
      <c r="AH17" s="105"/>
      <c r="AI17" s="105"/>
      <c r="AJ17" s="105"/>
      <c r="AK17" s="105"/>
      <c r="AL17" s="109"/>
      <c r="AM17" s="109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</row>
    <row r="18" spans="2:69" ht="19" customHeight="1">
      <c r="N18" s="231">
        <f>COUNTIF(Foglio_1!AP2:AP29,"=d")/Foglio_1!AP30</f>
        <v>7.6923076923076927E-2</v>
      </c>
      <c r="O18" s="258" t="s">
        <v>104</v>
      </c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C18" s="105"/>
      <c r="AD18" s="105"/>
      <c r="AE18" s="105"/>
      <c r="AF18" s="105"/>
      <c r="AG18" s="105"/>
      <c r="AH18" s="105"/>
      <c r="AI18" s="105"/>
      <c r="AJ18" s="105"/>
      <c r="AK18" s="105"/>
      <c r="AL18" s="109"/>
      <c r="AM18" s="109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</row>
    <row r="19" spans="2:69" ht="19" customHeight="1">
      <c r="M19" s="230"/>
      <c r="N19" s="231">
        <f>COUNTIF(Foglio_1!AP2:AP29,"=e")/Foglio_1!AP30</f>
        <v>0</v>
      </c>
      <c r="O19" s="258" t="s">
        <v>105</v>
      </c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C19" s="105"/>
      <c r="AD19" s="105"/>
      <c r="AE19" s="105"/>
      <c r="AF19" s="105"/>
      <c r="AG19" s="105"/>
      <c r="AH19" s="105"/>
      <c r="AI19" s="105"/>
      <c r="AJ19" s="105"/>
      <c r="AK19" s="105"/>
      <c r="AL19" s="109"/>
      <c r="AM19" s="109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</row>
    <row r="20" spans="2:69" ht="19" customHeight="1">
      <c r="N20" s="231">
        <f>COUNTIF(Foglio_1!AP2:AP29,"=f")/Foglio_1!AP30</f>
        <v>0.26923076923076922</v>
      </c>
      <c r="O20" s="258" t="s">
        <v>106</v>
      </c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9"/>
      <c r="AQ20" s="109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</row>
    <row r="21" spans="2:69" ht="19" customHeight="1">
      <c r="N21" s="231">
        <f>COUNTIF(Foglio_1!AP2:AP29,"=g")/Foglio_1!AP30</f>
        <v>0</v>
      </c>
      <c r="O21" s="258" t="s">
        <v>107</v>
      </c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9"/>
      <c r="AQ21" s="109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</row>
    <row r="22" spans="2:69" ht="18" customHeight="1">
      <c r="B22" s="230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4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</row>
    <row r="23" spans="2:69" ht="18" customHeight="1">
      <c r="B23" s="257" t="s">
        <v>108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"/>
      <c r="N23" s="231" t="e">
        <f>COUNTIF(Foglio_1!AQ2:AQ29,"=a")/Foglio_1!AQ30</f>
        <v>#DIV/0!</v>
      </c>
      <c r="O23" s="238" t="s">
        <v>109</v>
      </c>
      <c r="P23" s="240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</row>
    <row r="24" spans="2:69" ht="18" customHeight="1">
      <c r="M24" s="2"/>
      <c r="N24" s="246" t="e">
        <f>COUNTIF(Foglio_1!AQ2:AQ29,"=b")/Foglio_1!AQ30</f>
        <v>#DIV/0!</v>
      </c>
      <c r="O24" s="247" t="s">
        <v>99</v>
      </c>
      <c r="P24" s="248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</row>
  </sheetData>
  <sheetProtection sheet="1"/>
  <mergeCells count="22">
    <mergeCell ref="O4:AA4"/>
    <mergeCell ref="B6:L6"/>
    <mergeCell ref="O6:T6"/>
    <mergeCell ref="O7:T7"/>
    <mergeCell ref="B1:L1"/>
    <mergeCell ref="O1:AA1"/>
    <mergeCell ref="O2:AA2"/>
    <mergeCell ref="O3:AA3"/>
    <mergeCell ref="B15:L15"/>
    <mergeCell ref="O15:Z15"/>
    <mergeCell ref="O16:Z16"/>
    <mergeCell ref="O17:Z17"/>
    <mergeCell ref="O8:T8"/>
    <mergeCell ref="O9:T9"/>
    <mergeCell ref="O10:T10"/>
    <mergeCell ref="B11:L11"/>
    <mergeCell ref="C22:M22"/>
    <mergeCell ref="B23:L23"/>
    <mergeCell ref="O18:Z18"/>
    <mergeCell ref="O19:Z19"/>
    <mergeCell ref="O20:Z20"/>
    <mergeCell ref="O21:Z21"/>
  </mergeCells>
  <phoneticPr fontId="0" type="noConversion"/>
  <pageMargins left="0.37013888888888891" right="0.55972222222222223" top="0.37916666666666665" bottom="0.17986111111111111" header="0.24027777777777778" footer="0.17986111111111111"/>
  <pageSetup paperSize="75" firstPageNumber="0" pageOrder="overThenDown" orientation="landscape" horizontalDpi="300" verticalDpi="300"/>
  <headerFooter alignWithMargins="0">
    <oddHeader xml:space="preserve">&amp;L&amp;10Foglio 3&amp;C&amp;10Nido -anno-  risposte su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zoomScaleNormal="100" workbookViewId="0"/>
  </sheetViews>
  <sheetFormatPr baseColWidth="10" defaultColWidth="8.1640625" defaultRowHeight="12.75" customHeight="1"/>
  <cols>
    <col min="1" max="1" width="3.1640625" style="1" customWidth="1"/>
    <col min="2" max="2" width="3.83203125" style="1" customWidth="1"/>
    <col min="3" max="3" width="0.33203125" style="1" customWidth="1"/>
    <col min="4" max="4" width="0" style="1" hidden="1" customWidth="1"/>
    <col min="5" max="9" width="3.83203125" style="1" customWidth="1"/>
    <col min="10" max="10" width="3.6640625" style="1" customWidth="1"/>
    <col min="11" max="18" width="3.83203125" style="1" customWidth="1"/>
    <col min="19" max="19" width="4" style="1" customWidth="1"/>
    <col min="20" max="20" width="0" style="1" hidden="1" customWidth="1"/>
    <col min="21" max="21" width="0.33203125" style="1" customWidth="1"/>
    <col min="22" max="22" width="2.1640625" style="1" customWidth="1"/>
    <col min="23" max="23" width="3.83203125" style="1" customWidth="1"/>
    <col min="24" max="24" width="3.1640625" style="1" customWidth="1"/>
    <col min="25" max="25" width="3" style="1" customWidth="1"/>
    <col min="26" max="26" width="0.5" style="1" customWidth="1"/>
    <col min="27" max="31" width="3.83203125" style="1" customWidth="1"/>
    <col min="32" max="32" width="3.33203125" style="1" customWidth="1"/>
    <col min="33" max="39" width="3.83203125" style="1" customWidth="1"/>
    <col min="40" max="40" width="3.33203125" style="1" customWidth="1"/>
    <col min="41" max="41" width="4.1640625" style="1" customWidth="1"/>
    <col min="42" max="42" width="0" style="1" hidden="1" customWidth="1"/>
    <col min="43" max="43" width="0.6640625" style="1" customWidth="1"/>
    <col min="44" max="46" width="3.83203125" style="1" customWidth="1"/>
    <col min="47" max="16384" width="8.1640625" style="1"/>
  </cols>
  <sheetData>
    <row r="1" spans="1:43" ht="12.75" customHeight="1">
      <c r="A1" s="274" t="s">
        <v>110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T1" s="2"/>
      <c r="AP1" s="2"/>
      <c r="AQ1" s="2"/>
    </row>
    <row r="2" spans="1:43" ht="15" customHeight="1">
      <c r="A2" s="271" t="s">
        <v>111</v>
      </c>
      <c r="B2" s="272" t="s">
        <v>5</v>
      </c>
      <c r="C2" s="272"/>
      <c r="D2" s="272"/>
      <c r="E2" s="273" t="s">
        <v>112</v>
      </c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49"/>
      <c r="W2" s="269" t="s">
        <v>113</v>
      </c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</row>
    <row r="3" spans="1:43" ht="15" customHeight="1">
      <c r="A3" s="271"/>
      <c r="B3" s="271"/>
      <c r="C3" s="272"/>
      <c r="D3" s="272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49"/>
      <c r="W3" s="269"/>
      <c r="X3" s="269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</row>
    <row r="4" spans="1:43" ht="15" customHeight="1">
      <c r="A4" s="271"/>
      <c r="B4" s="272" t="s">
        <v>12</v>
      </c>
      <c r="C4" s="272"/>
      <c r="D4" s="272"/>
      <c r="E4" s="273" t="s">
        <v>114</v>
      </c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49"/>
      <c r="W4" s="269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</row>
    <row r="5" spans="1:43" ht="15" customHeight="1">
      <c r="A5" s="271"/>
      <c r="B5" s="271"/>
      <c r="C5" s="272"/>
      <c r="D5" s="272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49"/>
      <c r="W5" s="269"/>
      <c r="X5" s="269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</row>
    <row r="6" spans="1:43" ht="15" customHeight="1">
      <c r="A6" s="271"/>
      <c r="B6" s="272" t="s">
        <v>19</v>
      </c>
      <c r="C6" s="272"/>
      <c r="D6" s="272"/>
      <c r="E6" s="273" t="s">
        <v>115</v>
      </c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49"/>
      <c r="W6" s="269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</row>
    <row r="7" spans="1:43" ht="15" customHeight="1">
      <c r="A7" s="271"/>
      <c r="B7" s="271"/>
      <c r="C7" s="272"/>
      <c r="D7" s="272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49"/>
      <c r="W7" s="269"/>
      <c r="X7" s="269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</row>
    <row r="8" spans="1:43" ht="15" customHeight="1">
      <c r="A8" s="271"/>
      <c r="B8" s="272" t="s">
        <v>21</v>
      </c>
      <c r="C8" s="272"/>
      <c r="D8" s="272"/>
      <c r="E8" s="273" t="s">
        <v>116</v>
      </c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49"/>
      <c r="W8" s="269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</row>
    <row r="9" spans="1:43" ht="15" customHeight="1">
      <c r="A9" s="271"/>
      <c r="B9" s="271"/>
      <c r="C9" s="272"/>
      <c r="D9" s="272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49"/>
      <c r="W9" s="269"/>
      <c r="X9" s="269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</row>
    <row r="10" spans="1:43" ht="15" customHeight="1">
      <c r="A10" s="271"/>
      <c r="B10" s="272" t="s">
        <v>30</v>
      </c>
      <c r="C10" s="272"/>
      <c r="D10" s="272"/>
      <c r="E10" s="273" t="s">
        <v>117</v>
      </c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50"/>
      <c r="W10" s="269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</row>
    <row r="11" spans="1:43" ht="15" customHeight="1">
      <c r="A11" s="271"/>
      <c r="B11" s="271"/>
      <c r="C11" s="272"/>
      <c r="D11" s="272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50"/>
      <c r="W11" s="269"/>
      <c r="X11" s="269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</row>
    <row r="12" spans="1:43" ht="15" customHeight="1">
      <c r="A12" s="271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50"/>
      <c r="W12" s="269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</row>
    <row r="13" spans="1:43" ht="15" customHeight="1">
      <c r="A13" s="271"/>
      <c r="B13" s="271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50"/>
      <c r="W13" s="269"/>
      <c r="X13" s="269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</row>
    <row r="14" spans="1:43" ht="15" customHeight="1">
      <c r="A14" s="271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50"/>
      <c r="W14" s="269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</row>
    <row r="15" spans="1:43" ht="15" customHeight="1">
      <c r="A15" s="271"/>
      <c r="B15" s="271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50"/>
      <c r="W15" s="269"/>
      <c r="X15" s="269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</row>
    <row r="16" spans="1:43" ht="15" customHeight="1">
      <c r="A16" s="271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50"/>
      <c r="W16" s="269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</row>
    <row r="17" spans="1:43" ht="15" customHeight="1">
      <c r="A17" s="271"/>
      <c r="B17" s="271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50"/>
      <c r="W17" s="269"/>
      <c r="X17" s="269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</row>
    <row r="18" spans="1:43" ht="15" customHeight="1">
      <c r="A18" s="271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50"/>
      <c r="W18" s="269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</row>
    <row r="19" spans="1:43" ht="15" customHeight="1">
      <c r="A19" s="271"/>
      <c r="B19" s="271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50"/>
      <c r="W19" s="269"/>
      <c r="X19" s="269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</row>
    <row r="20" spans="1:43" ht="15" customHeight="1">
      <c r="A20" s="271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50"/>
      <c r="W20" s="269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</row>
    <row r="21" spans="1:43" ht="12.75" customHeight="1">
      <c r="A21" s="271"/>
      <c r="B21" s="271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105"/>
      <c r="W21" s="269"/>
      <c r="X21" s="269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</row>
    <row r="22" spans="1:43" ht="6" customHeight="1">
      <c r="R22" s="2"/>
      <c r="AN22" s="2"/>
      <c r="AO22" s="2"/>
    </row>
    <row r="23" spans="1:43" ht="15" customHeight="1">
      <c r="A23" s="263" t="s">
        <v>118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W23" s="264" t="s">
        <v>119</v>
      </c>
      <c r="X23" s="267" t="s">
        <v>14</v>
      </c>
      <c r="Y23" s="267"/>
      <c r="Z23" s="267"/>
      <c r="AA23" s="266" t="s">
        <v>120</v>
      </c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</row>
    <row r="24" spans="1:43" ht="15" customHeight="1">
      <c r="A24" s="263"/>
      <c r="B24" s="263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W24" s="264"/>
      <c r="X24" s="264"/>
      <c r="Y24" s="267"/>
      <c r="Z24" s="267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</row>
    <row r="25" spans="1:43" ht="15" customHeight="1">
      <c r="A25" s="263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W25" s="264"/>
      <c r="X25" s="265" t="s">
        <v>31</v>
      </c>
      <c r="Y25" s="265"/>
      <c r="Z25" s="265"/>
      <c r="AA25" s="266" t="s">
        <v>121</v>
      </c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</row>
    <row r="26" spans="1:43" ht="15" customHeight="1">
      <c r="A26" s="263"/>
      <c r="B26" s="263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W26" s="264"/>
      <c r="X26" s="264"/>
      <c r="Y26" s="265"/>
      <c r="Z26" s="265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</row>
    <row r="27" spans="1:43" ht="15" customHeight="1">
      <c r="A27" s="263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W27" s="264"/>
      <c r="X27" s="265" t="s">
        <v>32</v>
      </c>
      <c r="Y27" s="265"/>
      <c r="Z27" s="265"/>
      <c r="AA27" s="266" t="s">
        <v>121</v>
      </c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</row>
    <row r="28" spans="1:43" ht="15" customHeight="1">
      <c r="A28" s="263"/>
      <c r="B28" s="263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W28" s="264"/>
      <c r="X28" s="264"/>
      <c r="Y28" s="265"/>
      <c r="Z28" s="265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</row>
    <row r="29" spans="1:43" ht="15" customHeight="1">
      <c r="A29" s="263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W29" s="264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62"/>
    </row>
    <row r="30" spans="1:43" ht="15" customHeight="1">
      <c r="A30" s="263"/>
      <c r="B30" s="263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W30" s="264"/>
      <c r="X30" s="264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</row>
    <row r="31" spans="1:43" ht="15" customHeight="1">
      <c r="A31" s="263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W31" s="264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</row>
    <row r="32" spans="1:43" ht="15" customHeight="1">
      <c r="A32" s="263"/>
      <c r="B32" s="263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W32" s="264"/>
      <c r="X32" s="264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</row>
    <row r="33" spans="1:43" ht="15" customHeight="1">
      <c r="A33" s="263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W33" s="264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</row>
    <row r="34" spans="1:43" ht="15" customHeight="1">
      <c r="A34" s="263"/>
      <c r="B34" s="263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W34" s="264"/>
      <c r="X34" s="264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</row>
    <row r="35" spans="1:43" ht="15" customHeight="1">
      <c r="A35" s="263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W35" s="264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</row>
    <row r="36" spans="1:43" ht="15" customHeight="1">
      <c r="A36" s="263"/>
      <c r="B36" s="263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W36" s="264"/>
      <c r="X36" s="264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</row>
    <row r="37" spans="1:43" ht="15" customHeight="1">
      <c r="A37" s="263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W37" s="264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</row>
    <row r="38" spans="1:43" ht="15" customHeight="1">
      <c r="A38" s="263"/>
      <c r="B38" s="263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W38" s="264"/>
      <c r="X38" s="264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</row>
    <row r="39" spans="1:43" ht="15" customHeight="1">
      <c r="A39" s="263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W39" s="264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</row>
    <row r="40" spans="1:43" ht="15" customHeight="1">
      <c r="A40" s="263"/>
      <c r="B40" s="263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W40" s="264"/>
      <c r="X40" s="264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</row>
    <row r="41" spans="1:43" ht="15" customHeight="1">
      <c r="A41" s="263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W41" s="264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</row>
    <row r="42" spans="1:43" ht="12.75" customHeight="1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</row>
  </sheetData>
  <sheetProtection selectLockedCells="1" selectUnlockedCells="1"/>
  <mergeCells count="85">
    <mergeCell ref="X4:Z5"/>
    <mergeCell ref="AA4:AQ5"/>
    <mergeCell ref="B6:D7"/>
    <mergeCell ref="E6:U7"/>
    <mergeCell ref="X6:Z7"/>
    <mergeCell ref="A1:L1"/>
    <mergeCell ref="A2:A21"/>
    <mergeCell ref="B2:D3"/>
    <mergeCell ref="E2:U3"/>
    <mergeCell ref="B10:D11"/>
    <mergeCell ref="AA6:AQ7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AA10:AQ11"/>
    <mergeCell ref="B12:D13"/>
    <mergeCell ref="E12:U13"/>
    <mergeCell ref="X12:Z13"/>
    <mergeCell ref="AA12:AQ13"/>
    <mergeCell ref="E10:U11"/>
    <mergeCell ref="X14:Z15"/>
    <mergeCell ref="AA14:AQ15"/>
    <mergeCell ref="B16:D17"/>
    <mergeCell ref="E16:U17"/>
    <mergeCell ref="X16:Z17"/>
    <mergeCell ref="AA16:AQ17"/>
    <mergeCell ref="B14:D15"/>
    <mergeCell ref="E14:U15"/>
    <mergeCell ref="X18:Z19"/>
    <mergeCell ref="AA18:AQ19"/>
    <mergeCell ref="B20:D21"/>
    <mergeCell ref="E20:U21"/>
    <mergeCell ref="X20:Z21"/>
    <mergeCell ref="AA20:AQ21"/>
    <mergeCell ref="B18:D19"/>
    <mergeCell ref="E18:U19"/>
    <mergeCell ref="A23:A42"/>
    <mergeCell ref="B23:D24"/>
    <mergeCell ref="E23:U24"/>
    <mergeCell ref="W23:W42"/>
    <mergeCell ref="B27:D28"/>
    <mergeCell ref="E27:U28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X27:Z28"/>
    <mergeCell ref="AA27:AQ28"/>
    <mergeCell ref="B29:D30"/>
    <mergeCell ref="E29:U30"/>
    <mergeCell ref="X29:Z30"/>
    <mergeCell ref="AA29:AQ30"/>
    <mergeCell ref="X31:Z32"/>
    <mergeCell ref="AA31:AQ32"/>
    <mergeCell ref="B33:D34"/>
    <mergeCell ref="E33:U34"/>
    <mergeCell ref="X33:Z34"/>
    <mergeCell ref="AA33:AQ34"/>
    <mergeCell ref="X35:Z36"/>
    <mergeCell ref="AA35:AQ36"/>
    <mergeCell ref="B37:D38"/>
    <mergeCell ref="E37:U38"/>
    <mergeCell ref="X37:Z38"/>
    <mergeCell ref="AA37:AQ38"/>
    <mergeCell ref="B41:D42"/>
    <mergeCell ref="E41:U42"/>
    <mergeCell ref="X41:Z42"/>
    <mergeCell ref="AA41:AQ42"/>
    <mergeCell ref="B39:D40"/>
    <mergeCell ref="E39:U40"/>
    <mergeCell ref="X39:Z40"/>
    <mergeCell ref="AA39:AQ40"/>
  </mergeCells>
  <phoneticPr fontId="0" type="noConversion"/>
  <pageMargins left="0.2" right="0.60972222222222228" top="0.2590277777777778" bottom="0.12986111111111112" header="0.12013888888888889" footer="0.12986111111111112"/>
  <pageSetup paperSize="75" scale="90" firstPageNumber="0" pageOrder="overThenDown" orientation="landscape" horizontalDpi="300" verticalDpi="300"/>
  <headerFooter alignWithMargins="0">
    <oddHeader xml:space="preserve">&amp;L&amp;10Foglio 4&amp;C&amp;10Nido  - anno -  risposte su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zoomScaleNormal="100" workbookViewId="0"/>
  </sheetViews>
  <sheetFormatPr baseColWidth="10" defaultColWidth="8.1640625" defaultRowHeight="12.75" customHeight="1"/>
  <cols>
    <col min="1" max="1" width="3.1640625" style="1" customWidth="1"/>
    <col min="2" max="2" width="3.83203125" style="1" customWidth="1"/>
    <col min="3" max="3" width="0.33203125" style="1" customWidth="1"/>
    <col min="4" max="4" width="0" style="1" hidden="1" customWidth="1"/>
    <col min="5" max="9" width="3.83203125" style="1" customWidth="1"/>
    <col min="10" max="10" width="3.6640625" style="1" customWidth="1"/>
    <col min="11" max="18" width="3.83203125" style="1" customWidth="1"/>
    <col min="19" max="19" width="4" style="1" customWidth="1"/>
    <col min="20" max="20" width="0" style="1" hidden="1" customWidth="1"/>
    <col min="21" max="21" width="0.33203125" style="1" customWidth="1"/>
    <col min="22" max="22" width="2.1640625" style="1" customWidth="1"/>
    <col min="23" max="23" width="3.83203125" style="1" customWidth="1"/>
    <col min="24" max="24" width="3.1640625" style="1" customWidth="1"/>
    <col min="25" max="25" width="3" style="1" customWidth="1"/>
    <col min="26" max="26" width="0.5" style="1" customWidth="1"/>
    <col min="27" max="31" width="3.83203125" style="1" customWidth="1"/>
    <col min="32" max="32" width="3.33203125" style="1" customWidth="1"/>
    <col min="33" max="39" width="3.83203125" style="1" customWidth="1"/>
    <col min="40" max="40" width="3.33203125" style="1" customWidth="1"/>
    <col min="41" max="41" width="4.1640625" style="1" customWidth="1"/>
    <col min="42" max="42" width="0" style="1" hidden="1" customWidth="1"/>
    <col min="43" max="43" width="0.6640625" style="1" customWidth="1"/>
    <col min="44" max="46" width="3.83203125" style="1" customWidth="1"/>
    <col min="47" max="16384" width="8.1640625" style="1"/>
  </cols>
  <sheetData>
    <row r="1" spans="1:43" ht="12.75" customHeight="1">
      <c r="A1" s="274" t="s">
        <v>110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T1" s="2"/>
      <c r="AP1" s="2"/>
      <c r="AQ1" s="2"/>
    </row>
    <row r="2" spans="1:43" ht="15" customHeight="1">
      <c r="A2" s="271" t="s">
        <v>111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49"/>
      <c r="W2" s="269" t="s">
        <v>113</v>
      </c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</row>
    <row r="3" spans="1:43" ht="15" customHeight="1">
      <c r="A3" s="271"/>
      <c r="B3" s="271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49"/>
      <c r="W3" s="269"/>
      <c r="X3" s="269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</row>
    <row r="4" spans="1:43" ht="15" customHeight="1">
      <c r="A4" s="271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49"/>
      <c r="W4" s="269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</row>
    <row r="5" spans="1:43" ht="15" customHeight="1">
      <c r="A5" s="271"/>
      <c r="B5" s="271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49"/>
      <c r="W5" s="269"/>
      <c r="X5" s="269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</row>
    <row r="6" spans="1:43" ht="15" customHeight="1">
      <c r="A6" s="271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49"/>
      <c r="W6" s="269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</row>
    <row r="7" spans="1:43" ht="15" customHeight="1">
      <c r="A7" s="271"/>
      <c r="B7" s="271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49"/>
      <c r="W7" s="269"/>
      <c r="X7" s="269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</row>
    <row r="8" spans="1:43" ht="15" customHeight="1">
      <c r="A8" s="271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49"/>
      <c r="W8" s="269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</row>
    <row r="9" spans="1:43" ht="15" customHeight="1">
      <c r="A9" s="271"/>
      <c r="B9" s="271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49"/>
      <c r="W9" s="269"/>
      <c r="X9" s="269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</row>
    <row r="10" spans="1:43" ht="15" customHeight="1">
      <c r="A10" s="271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50"/>
      <c r="W10" s="269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</row>
    <row r="11" spans="1:43" ht="15" customHeight="1">
      <c r="A11" s="271"/>
      <c r="B11" s="271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50"/>
      <c r="W11" s="269"/>
      <c r="X11" s="269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</row>
    <row r="12" spans="1:43" ht="15" customHeight="1">
      <c r="A12" s="271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50"/>
      <c r="W12" s="269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</row>
    <row r="13" spans="1:43" ht="15" customHeight="1">
      <c r="A13" s="271"/>
      <c r="B13" s="271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50"/>
      <c r="W13" s="269"/>
      <c r="X13" s="269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</row>
    <row r="14" spans="1:43" ht="15" customHeight="1">
      <c r="A14" s="271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50"/>
      <c r="W14" s="269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</row>
    <row r="15" spans="1:43" ht="15" customHeight="1">
      <c r="A15" s="271"/>
      <c r="B15" s="271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50"/>
      <c r="W15" s="269"/>
      <c r="X15" s="269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</row>
    <row r="16" spans="1:43" ht="15" customHeight="1">
      <c r="A16" s="271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50"/>
      <c r="W16" s="269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</row>
    <row r="17" spans="1:43" ht="15" customHeight="1">
      <c r="A17" s="271"/>
      <c r="B17" s="271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50"/>
      <c r="W17" s="269"/>
      <c r="X17" s="269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</row>
    <row r="18" spans="1:43" ht="15" customHeight="1">
      <c r="A18" s="271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50"/>
      <c r="W18" s="269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</row>
    <row r="19" spans="1:43" ht="15" customHeight="1">
      <c r="A19" s="271"/>
      <c r="B19" s="271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50"/>
      <c r="W19" s="269"/>
      <c r="X19" s="269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</row>
    <row r="20" spans="1:43" ht="15" customHeight="1">
      <c r="A20" s="271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50"/>
      <c r="W20" s="269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</row>
    <row r="21" spans="1:43" ht="12.75" customHeight="1">
      <c r="A21" s="271"/>
      <c r="B21" s="271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105"/>
      <c r="W21" s="269"/>
      <c r="X21" s="269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</row>
    <row r="22" spans="1:43" ht="6" customHeight="1">
      <c r="R22" s="2"/>
      <c r="AN22" s="2"/>
      <c r="AO22" s="2"/>
    </row>
    <row r="23" spans="1:43" ht="15" customHeight="1">
      <c r="A23" s="263" t="s">
        <v>118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W23" s="264" t="s">
        <v>119</v>
      </c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 ht="15" customHeight="1">
      <c r="A24" s="263"/>
      <c r="B24" s="263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W24" s="264"/>
      <c r="X24" s="264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 ht="15" customHeight="1">
      <c r="A25" s="263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W25" s="264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 ht="15" customHeight="1">
      <c r="A26" s="263"/>
      <c r="B26" s="263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W26" s="264"/>
      <c r="X26" s="264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 ht="15" customHeight="1">
      <c r="A27" s="263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W27" s="264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5" customHeight="1">
      <c r="A28" s="263"/>
      <c r="B28" s="263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W28" s="264"/>
      <c r="X28" s="264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 ht="15" customHeight="1">
      <c r="A29" s="263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W29" s="264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62"/>
    </row>
    <row r="30" spans="1:43" ht="15" customHeight="1">
      <c r="A30" s="263"/>
      <c r="B30" s="263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W30" s="264"/>
      <c r="X30" s="264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</row>
    <row r="31" spans="1:43" ht="15" customHeight="1">
      <c r="A31" s="263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W31" s="264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</row>
    <row r="32" spans="1:43" ht="15" customHeight="1">
      <c r="A32" s="263"/>
      <c r="B32" s="263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W32" s="264"/>
      <c r="X32" s="264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</row>
    <row r="33" spans="1:43" ht="15" customHeight="1">
      <c r="A33" s="263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W33" s="264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</row>
    <row r="34" spans="1:43" ht="15" customHeight="1">
      <c r="A34" s="263"/>
      <c r="B34" s="263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W34" s="264"/>
      <c r="X34" s="264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</row>
    <row r="35" spans="1:43" ht="15" customHeight="1">
      <c r="A35" s="263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W35" s="264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</row>
    <row r="36" spans="1:43" ht="15" customHeight="1">
      <c r="A36" s="263"/>
      <c r="B36" s="263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W36" s="264"/>
      <c r="X36" s="264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</row>
    <row r="37" spans="1:43" ht="15" customHeight="1">
      <c r="A37" s="263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W37" s="264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</row>
    <row r="38" spans="1:43" ht="15" customHeight="1">
      <c r="A38" s="263"/>
      <c r="B38" s="263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W38" s="264"/>
      <c r="X38" s="264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</row>
    <row r="39" spans="1:43" ht="15" customHeight="1">
      <c r="A39" s="263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W39" s="264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</row>
    <row r="40" spans="1:43" ht="15" customHeight="1">
      <c r="A40" s="263"/>
      <c r="B40" s="263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W40" s="264"/>
      <c r="X40" s="264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</row>
    <row r="41" spans="1:43" ht="15" customHeight="1">
      <c r="A41" s="263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W41" s="264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</row>
    <row r="42" spans="1:43" ht="12.75" customHeight="1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</row>
  </sheetData>
  <sheetProtection selectLockedCells="1" selectUnlockedCells="1"/>
  <mergeCells count="85">
    <mergeCell ref="X4:Z5"/>
    <mergeCell ref="AA4:AQ5"/>
    <mergeCell ref="B6:D7"/>
    <mergeCell ref="E6:U7"/>
    <mergeCell ref="X6:Z7"/>
    <mergeCell ref="A1:L1"/>
    <mergeCell ref="A2:A21"/>
    <mergeCell ref="B2:D3"/>
    <mergeCell ref="E2:U3"/>
    <mergeCell ref="B10:D11"/>
    <mergeCell ref="AA6:AQ7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AA10:AQ11"/>
    <mergeCell ref="B12:D13"/>
    <mergeCell ref="E12:U13"/>
    <mergeCell ref="X12:Z13"/>
    <mergeCell ref="AA12:AQ13"/>
    <mergeCell ref="E10:U11"/>
    <mergeCell ref="X14:Z15"/>
    <mergeCell ref="AA14:AQ15"/>
    <mergeCell ref="B16:D17"/>
    <mergeCell ref="E16:U17"/>
    <mergeCell ref="X16:Z17"/>
    <mergeCell ref="AA16:AQ17"/>
    <mergeCell ref="B14:D15"/>
    <mergeCell ref="E14:U15"/>
    <mergeCell ref="X18:Z19"/>
    <mergeCell ref="AA18:AQ19"/>
    <mergeCell ref="B20:D21"/>
    <mergeCell ref="E20:U21"/>
    <mergeCell ref="X20:Z21"/>
    <mergeCell ref="AA20:AQ21"/>
    <mergeCell ref="B18:D19"/>
    <mergeCell ref="E18:U19"/>
    <mergeCell ref="A23:A42"/>
    <mergeCell ref="B23:D24"/>
    <mergeCell ref="E23:U24"/>
    <mergeCell ref="W23:W42"/>
    <mergeCell ref="B27:D28"/>
    <mergeCell ref="E27:U28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X27:Z28"/>
    <mergeCell ref="AA27:AQ28"/>
    <mergeCell ref="B29:D30"/>
    <mergeCell ref="E29:U30"/>
    <mergeCell ref="X29:Z30"/>
    <mergeCell ref="AA29:AQ30"/>
    <mergeCell ref="X31:Z32"/>
    <mergeCell ref="AA31:AQ32"/>
    <mergeCell ref="B33:D34"/>
    <mergeCell ref="E33:U34"/>
    <mergeCell ref="X33:Z34"/>
    <mergeCell ref="AA33:AQ34"/>
    <mergeCell ref="X35:Z36"/>
    <mergeCell ref="AA35:AQ36"/>
    <mergeCell ref="B37:D38"/>
    <mergeCell ref="E37:U38"/>
    <mergeCell ref="X37:Z38"/>
    <mergeCell ref="AA37:AQ38"/>
    <mergeCell ref="B41:D42"/>
    <mergeCell ref="E41:U42"/>
    <mergeCell ref="X41:Z42"/>
    <mergeCell ref="AA41:AQ42"/>
    <mergeCell ref="B39:D40"/>
    <mergeCell ref="E39:U40"/>
    <mergeCell ref="X39:Z40"/>
    <mergeCell ref="AA39:AQ40"/>
  </mergeCells>
  <phoneticPr fontId="0" type="noConversion"/>
  <pageMargins left="0.2" right="0.60972222222222228" top="0.2590277777777778" bottom="0.12986111111111112" header="0.12013888888888889" footer="0.12986111111111112"/>
  <pageSetup paperSize="75" scale="90" firstPageNumber="0" pageOrder="overThenDown" orientation="landscape" horizontalDpi="300" verticalDpi="300"/>
  <headerFooter alignWithMargins="0">
    <oddHeader xml:space="preserve">&amp;L&amp;10Foglio 4&amp;C&amp;10Nido  - anno -  risposte su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AP12"/>
  <sheetViews>
    <sheetView zoomScaleNormal="100" workbookViewId="0"/>
  </sheetViews>
  <sheetFormatPr baseColWidth="10" defaultColWidth="8.1640625" defaultRowHeight="12.75" customHeight="1"/>
  <cols>
    <col min="1" max="1" width="8.1640625" style="1" customWidth="1"/>
    <col min="2" max="2" width="4.5" style="1" customWidth="1"/>
    <col min="3" max="3" width="0" style="1" hidden="1" customWidth="1"/>
    <col min="4" max="4" width="25.6640625" style="1" customWidth="1"/>
    <col min="5" max="16384" width="8.1640625" style="1"/>
  </cols>
  <sheetData>
    <row r="7" spans="4:42" ht="7.5" customHeight="1"/>
    <row r="8" spans="4:42" ht="12.75" hidden="1" customHeight="1"/>
    <row r="9" spans="4:42" ht="12.75" hidden="1" customHeight="1"/>
    <row r="10" spans="4:42" ht="12.75" hidden="1" customHeight="1"/>
    <row r="11" spans="4:42" s="251" customFormat="1" ht="216.75" customHeight="1">
      <c r="E11" s="252" t="s">
        <v>122</v>
      </c>
      <c r="F11" s="252" t="s">
        <v>123</v>
      </c>
      <c r="G11" s="252" t="s">
        <v>124</v>
      </c>
      <c r="H11" s="252" t="s">
        <v>125</v>
      </c>
      <c r="I11" s="252" t="s">
        <v>126</v>
      </c>
      <c r="J11" s="252" t="s">
        <v>127</v>
      </c>
      <c r="K11" s="252" t="s">
        <v>128</v>
      </c>
      <c r="L11" s="252" t="s">
        <v>129</v>
      </c>
      <c r="M11" s="252" t="s">
        <v>130</v>
      </c>
      <c r="N11" s="252" t="s">
        <v>131</v>
      </c>
      <c r="O11" s="252" t="s">
        <v>132</v>
      </c>
      <c r="P11" s="252" t="s">
        <v>133</v>
      </c>
      <c r="Q11" s="252" t="s">
        <v>134</v>
      </c>
      <c r="R11" s="252" t="s">
        <v>135</v>
      </c>
      <c r="S11" s="252" t="s">
        <v>136</v>
      </c>
      <c r="T11" s="252" t="s">
        <v>137</v>
      </c>
      <c r="U11" s="252" t="s">
        <v>138</v>
      </c>
      <c r="V11" s="252" t="s">
        <v>139</v>
      </c>
      <c r="W11" s="252" t="s">
        <v>140</v>
      </c>
      <c r="X11" s="252" t="s">
        <v>40</v>
      </c>
      <c r="Y11" s="252" t="s">
        <v>141</v>
      </c>
      <c r="Z11" s="252" t="s">
        <v>142</v>
      </c>
      <c r="AA11" s="252" t="s">
        <v>143</v>
      </c>
      <c r="AB11" s="252" t="s">
        <v>144</v>
      </c>
      <c r="AC11" s="252" t="s">
        <v>145</v>
      </c>
      <c r="AD11" s="252" t="s">
        <v>146</v>
      </c>
      <c r="AE11" s="252" t="s">
        <v>147</v>
      </c>
      <c r="AF11" s="252" t="s">
        <v>51</v>
      </c>
      <c r="AG11" s="252" t="s">
        <v>148</v>
      </c>
      <c r="AH11" s="252" t="s">
        <v>149</v>
      </c>
      <c r="AI11" s="252" t="s">
        <v>150</v>
      </c>
      <c r="AJ11" s="252" t="s">
        <v>151</v>
      </c>
      <c r="AK11" s="252" t="s">
        <v>152</v>
      </c>
      <c r="AL11" s="252" t="s">
        <v>153</v>
      </c>
      <c r="AM11" s="252" t="s">
        <v>154</v>
      </c>
      <c r="AN11" s="252" t="s">
        <v>58</v>
      </c>
      <c r="AO11" s="252" t="s">
        <v>155</v>
      </c>
      <c r="AP11" s="252" t="s">
        <v>156</v>
      </c>
    </row>
    <row r="12" spans="4:42" ht="12.75" customHeight="1">
      <c r="D12" s="253" t="s">
        <v>157</v>
      </c>
      <c r="E12" s="254">
        <f>Foglio_1!C32</f>
        <v>0.63636363636363635</v>
      </c>
      <c r="F12" s="254">
        <f>Foglio_1!E32</f>
        <v>0.83333333333333337</v>
      </c>
      <c r="G12" s="254">
        <f>Foglio_1!F32</f>
        <v>0.9375</v>
      </c>
      <c r="H12" s="254">
        <f>Foglio_1!G32</f>
        <v>0.89583333333333337</v>
      </c>
      <c r="I12" s="254">
        <f>Foglio_1!H32</f>
        <v>0.85416666666666663</v>
      </c>
      <c r="J12" s="254">
        <f>Foglio_1!J32</f>
        <v>0.72499999999999998</v>
      </c>
      <c r="K12" s="254">
        <f>Foglio_1!K32</f>
        <v>0.875</v>
      </c>
      <c r="L12" s="254">
        <f>Foglio_1!L32</f>
        <v>0.91666666666666663</v>
      </c>
      <c r="M12" s="254">
        <f>Foglio_1!M32</f>
        <v>0.90740740740740744</v>
      </c>
      <c r="N12" s="254">
        <f>Foglio_1!N32</f>
        <v>0.87037037037037035</v>
      </c>
      <c r="O12" s="254">
        <f>Foglio_1!O32</f>
        <v>0.82608695652173914</v>
      </c>
      <c r="P12" s="254">
        <f>Foglio_1!P32</f>
        <v>0.77884615384615385</v>
      </c>
      <c r="Q12" s="254">
        <f>Foglio_1!Q32</f>
        <v>0.84615384615384615</v>
      </c>
      <c r="R12" s="254">
        <f>Foglio_1!R32</f>
        <v>0.88461538461538458</v>
      </c>
      <c r="S12" s="254">
        <f>Foglio_1!S32</f>
        <v>0.83653846153846156</v>
      </c>
      <c r="T12" s="254">
        <f>Foglio_1!T32</f>
        <v>0.78846153846153844</v>
      </c>
      <c r="U12" s="254">
        <f>Foglio_1!U32</f>
        <v>0.88888888888888884</v>
      </c>
      <c r="V12" s="254">
        <f>Foglio_1!V32</f>
        <v>0.78703703703703709</v>
      </c>
      <c r="W12" s="254">
        <f>Foglio_1!W32</f>
        <v>0.70370370370370372</v>
      </c>
      <c r="X12" s="254">
        <f>Foglio_1!X32</f>
        <v>0.89814814814814814</v>
      </c>
      <c r="Y12" s="254">
        <f>Foglio_1!Y32</f>
        <v>0.95192307692307687</v>
      </c>
      <c r="Z12" s="254">
        <f>Foglio_1!Z32</f>
        <v>0.89814814814814814</v>
      </c>
      <c r="AA12" s="254">
        <f>Foglio_1!AA32</f>
        <v>0.80555555555555558</v>
      </c>
      <c r="AB12" s="254">
        <f>Foglio_1!AB32</f>
        <v>0.93518518518518523</v>
      </c>
      <c r="AC12" s="254">
        <f>Foglio_1!AC32</f>
        <v>0.92592592592592593</v>
      </c>
      <c r="AD12" s="254">
        <f>Foglio_1!AD32</f>
        <v>0.89814814814814814</v>
      </c>
      <c r="AE12" s="254">
        <f>Foglio_1!AE32</f>
        <v>0.89814814814814814</v>
      </c>
      <c r="AF12" s="254">
        <f>Foglio_1!AF32</f>
        <v>0.86111111111111116</v>
      </c>
      <c r="AG12" s="254">
        <f>Foglio_1!AG32</f>
        <v>0.84259259259259256</v>
      </c>
      <c r="AH12" s="254">
        <f>Foglio_1!AH32</f>
        <v>0.92592592592592593</v>
      </c>
      <c r="AI12" s="254">
        <f>Foglio_1!AI32</f>
        <v>0.74038461538461542</v>
      </c>
      <c r="AJ12" s="254">
        <f>Foglio_1!AJ32</f>
        <v>0.83333333333333337</v>
      </c>
      <c r="AK12" s="254">
        <f>Foglio_1!AK32</f>
        <v>0.79629629629629628</v>
      </c>
      <c r="AL12" s="254">
        <f>Foglio_1!AL32</f>
        <v>0.91666666666666663</v>
      </c>
      <c r="AM12" s="254">
        <f>Foglio_1!AM32</f>
        <v>0.92307692307692313</v>
      </c>
      <c r="AN12" s="254">
        <f>Foglio_1!AN32</f>
        <v>0.85576923076923073</v>
      </c>
      <c r="AO12" s="254">
        <f>Foglio_1!AO32</f>
        <v>0.88461538461538458</v>
      </c>
      <c r="AP12" s="254">
        <f>Foglio_1!AS32</f>
        <v>0.85701856148491884</v>
      </c>
    </row>
  </sheetData>
  <sheetProtection selectLockedCells="1" selectUnlockedCells="1"/>
  <phoneticPr fontId="0" type="noConversion"/>
  <pageMargins left="0.75" right="0.75" top="1" bottom="1" header="1" footer="1"/>
  <pageSetup firstPageNumber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6640625" defaultRowHeight="12.75" customHeight="1"/>
  <cols>
    <col min="1" max="16384" width="10.6640625" style="1"/>
  </cols>
  <sheetData/>
  <sheetProtection selectLockedCells="1" selectUnlockedCells="1"/>
  <phoneticPr fontId="0" type="noConversion"/>
  <pageMargins left="0.75" right="0.75" top="0.32916666666666666" bottom="0.2298611111111111" header="0.19027777777777777" footer="0.2298611111111111"/>
  <pageSetup paperSize="75" firstPageNumber="0" pageOrder="overThenDown" orientation="landscape" horizontalDpi="300" verticalDpi="300"/>
  <headerFooter alignWithMargins="0">
    <oddHeader>&amp;C&amp;10Questionario Asilo Nido - Qualità Percepita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Foglio_1</vt:lpstr>
      <vt:lpstr>Foglio2</vt:lpstr>
      <vt:lpstr>Foglio3</vt:lpstr>
      <vt:lpstr>Foglio4</vt:lpstr>
      <vt:lpstr>Foglio4_(2)</vt:lpstr>
      <vt:lpstr>Dati_per_grafici</vt:lpstr>
      <vt:lpstr>Andamento_anno_corrente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 di Microsoft Office</cp:lastModifiedBy>
  <dcterms:created xsi:type="dcterms:W3CDTF">2015-07-28T09:55:32Z</dcterms:created>
  <dcterms:modified xsi:type="dcterms:W3CDTF">2018-05-15T08:11:43Z</dcterms:modified>
</cp:coreProperties>
</file>